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<sst xmlns="http://schemas.openxmlformats.org/spreadsheetml/2006/main" count="139" uniqueCount="53">
  <si>
    <t>TIPO DE CAMBIO DE S/ A $</t>
  </si>
  <si>
    <t xml:space="preserve">PORCENTAJE </t>
  </si>
  <si>
    <t>.</t>
  </si>
  <si>
    <t>WWW.MACROCORPORACION.COM
INTEGRASAT SOLUCIONES CENTER SRL</t>
  </si>
  <si>
    <t>MACROCORPORACION
INTEGRASAT SOLUCIONES CENTER SRL</t>
  </si>
  <si>
    <t>OFERTA</t>
  </si>
  <si>
    <t>KIT1 : CAMARAS  DE BASICA  RESOLUCION
DESCRIPCION :CAMARAS INTERIORES+CAMARA EXTERIORES+DVR+DISCO DURO + FUENTES</t>
  </si>
  <si>
    <t>KIT2 : CAMARAS  DE INTERMEDIA RESOLUCION 
DESCRIPCION :CAMARA INTERIORES+CAMARA EXTERIORES+1DVR+DISCO DURO + FUENTES</t>
  </si>
  <si>
    <t>KIT3: CAMARAS  DE AVANZANDAS RESOLUCION
 DESCRIPCION :CAMARA INTERIORES +CAMARA EXTERIORES+DVR+DISCO DURO + FUENTES</t>
  </si>
  <si>
    <t>EQUIPOS</t>
  </si>
  <si>
    <t>TOTAL EN SOLES</t>
  </si>
  <si>
    <t>TOTAL EN DOLARES</t>
  </si>
  <si>
    <t>CANTIDAD</t>
  </si>
  <si>
    <t>CARACTERISTICAS</t>
  </si>
  <si>
    <t>PRECIO</t>
  </si>
  <si>
    <t>SUB TOTAL</t>
  </si>
  <si>
    <t>
CODIGO</t>
  </si>
  <si>
    <t>MINI
CODIGO</t>
  </si>
  <si>
    <t>CAMARA INTERIOR: HK-DS2CE5582N
--------------------------------------
MINI DOMO ICR DIA&amp;NOCHE | Chip DIS 1/3" | 600 TVL
Resolución: 600 Tvl • NTSC: 720 (H) x 480 (V) • Lente: 3.6mm • Angulo de Visión: 68.4°
Iluminación: 0.1Lux@F1.2 • Velocidad de Obturador: 1/30 a 1/15,000 • BLC
Alimentación: 12Vdc +/- 10% • Consumo: 1 Watt. No incluye fuente. Marca HIKVISION</t>
  </si>
  <si>
    <t>CAMARA INTERIOR : HK-DS2CE55A2N-IRP
--------------------------------------
MINI DOMO ICR DIA&amp;NOCHE | Chip DIS 1/3" | 700 TVL | IR 10 a 20M
Resolución: 700 Tvl • NTSC: 976 (H) x 496 (V) • Lente: 3.6mm • Angulo de Visión: 68.4°
Iluminación: 0.1Lux@F1.2/ 0Lux IR On (8un.) • Velocidad de Obturador: 1/60 a 1/100,000 • BLC
Alimentación: 12Vdc +/- 10% • Consumo: 4 Watt. No incluye fuente. Marca HIKVISION
</t>
  </si>
  <si>
    <t>CAMARA INTERIOR : HK-DS2CD2110-I
--------------------------------------
DOMO IP 1.3Mp HD 720p 30fps | CMOS 1/3" ICR| IR 20 a 30m | IP66 | PoE | METAL ANTIVANDALICO IK10
Resolución: 1280x960@30 fps • Lente: 2.8mm@F2.0 • Iluminación: 0.01Lux@1.2 | 0Lux IR On • D-WDR
3D DNR, DWDR, BLC • Compresión: H.264 /MJPEG • Dual Stream • Alimentación: 12Vdc +/- 10%, PoE (802.3af)
TCP/IP: 10/100Mbps • Compatible Software IVMS 4200. Sin fuente. Marca HIKVISION</t>
  </si>
  <si>
    <t>CAMARA EXTERIOR : HK-DS2CE15A2N-IR 
------------------------------------------
TUBO EXTERIOR ICR DIA&amp;NOCHE | Chip DIS 1/3" | 700 TVL | IR 10 a 20M | IP66 31.13 99.62
Resolución: 700 Tvl • NTSC: 976 (H) x 496 (V) • Lente: 3.6mm • Angulo de Visión: 68.4°
Iluminación: 0.1Lux@F1.2/ 0Lux IR On (8un.) • Velocidad de Obturador: 1/60 a 1/100,000 • BLC
Alimentación: 12Vdc +/- 10% • Consumo: 4 Watt. No incluye fuente. Marca HIKVISION</t>
  </si>
  <si>
    <t>CAMARA EXTERIOR: HK-DS2CE16A2N-IT3
------------------------------------------
TUBO EXTERIOR METAL ICR DIA&amp;NOCHE | Chip DIS 1/3" | 700 TVL | EXIR IR 30 a 40M | IP66
Resolución: 700 Tvl • NTSC: 976 (H) x 496 (V) • Lente: 3.6mm • Angulo de Visión: 68.4°
Iluminación: 0.1Lux@F1.2/ 0Lux IR On • Velocidad de Obturador: 1/60 a 1/100,000 • BLC
Alimentación: 12Vdc +/- 10% • Consumo: 5 Watt. No incluye fuente. Marca HIKVISION</t>
  </si>
  <si>
    <t>CAMARA EXTERIOR : HK-DS2CD2010-I
------------------------------------------
TUBO EXTERIOR IP 1.3Mp HD 720p 30fps | CMOS 1/3" ICR | IR 20 a 30m | IP66 | PoE | METAL 
Resolución: 1280x960@30 fps • Lente: 4mm@F2.0 • Iluminación: 0.01Lux@1.2 | 0Lux IR On • D-WDR
3D DNR, DWDR, BLC • Compresión: H.264 /MJPEG • Dual Stream • Alimentación: 12Vdc +/- 10%, PoE (802.3af)
TCP/IP: 10/100Mbps • Compatible Software IVMS 4200. Sin fuente. Marca HIKVISION</t>
  </si>
  <si>
    <t>GRABADOR DVR DE  8 CANALES AVANZADO DE LARGA DURABILIDAD , MATERIAL RESISTENTE
------------------------------------------
Marca : HIKVISION</t>
  </si>
  <si>
    <t xml:space="preserve">DISCO DURO 1 TB
---------------------------------------------
DISCO DURO SATA ESPECIAL PARA DVR - WESTERN DIGITAL </t>
  </si>
  <si>
    <t>FUENTES CAM -PARA CAMARAS DE SEGURIDAD</t>
  </si>
  <si>
    <t xml:space="preserve">ACCESORIOS E INSUMOS + MATERIALES </t>
  </si>
  <si>
    <t>CABLE DE RED X METRO</t>
  </si>
  <si>
    <t>CANALETAS X METRO</t>
  </si>
  <si>
    <t>BALUMS</t>
  </si>
  <si>
    <t>MONITOR DE 17 PULGADAS ESPECIAL PARA CAMARAS</t>
  </si>
  <si>
    <t xml:space="preserve">INSTALACION </t>
  </si>
  <si>
    <t>INSTALACION X CAMARA---------------------------------------------
INCLUYE EMPORTRADO EN LA PARED</t>
  </si>
  <si>
    <t>INSTALACION DE DVR Y CONEXION PARA VISUALIZAR POR INTERNET</t>
  </si>
  <si>
    <t>MANO DE OBRA DE INSTALACION DE CANALETAS EN PARED X METRO</t>
  </si>
  <si>
    <t>INSTALACION DE CANALETAS EN PARED X METRO</t>
  </si>
  <si>
    <t>TOTAL TODO EN SOLES</t>
  </si>
  <si>
    <t>TOTAL TODO EN DOLARES</t>
  </si>
  <si>
    <t>CONDICION DE COMPRA</t>
  </si>
  <si>
    <t>-Los Precios están expresados en Moneda Soles
- Validez de la Propuesta: 30 días o hasta agotar stock</t>
  </si>
  <si>
    <t>GARANTIA DEL PRODUCTO</t>
  </si>
  <si>
    <t>-GARANTIA DE 18 AÑOS</t>
  </si>
  <si>
    <t>PLAZO DE ENTREGA</t>
  </si>
  <si>
    <t>- Entrega Inmediata o dentro de 24 a 48 horas</t>
  </si>
  <si>
    <t>FORMAS DE  PAGO</t>
  </si>
  <si>
    <t>-EN CASO DE ENTIDADES PUBLICAS EL PAGO ES DESPUES DE LA ADQUISICION  EN LOS ALMACENES DE LA INSTITUCION 
-EN CASO DE EMPRESA PRIVADA
Opcion1: (Envio courier gratis): previo depósito de la totalidad a las cuentas del banco  (envio gratis) a la cuenta corriente bcp soles: Integrasat Soluciones Center SRL : 215-2050250-0-12
Opcion2: (Entrega en nuestras oficinas):
Solicitar la direccion mas cercana a su residencia al rpm #999033365 rpc: 959354677, estamos ubicados en lima (Distritos de surco, javier prado y wilson) , arequipa, trujillo, otros departamentos
Opcion3: Para Entidades del Estado : Pago despues de la Entrega</t>
  </si>
  <si>
    <t>
DIRECCIONES</t>
  </si>
  <si>
    <t>LIMA
Dirección1: Av. Garcilazo de la Vega 1348 Ciber Plaza - Cercado de Lima
Dirección2:  Los Negocios 449 Surquillo - Lima 
Dirección3: Calle Raúl Rebagliati 171 - Urb. Santa Catalina La Victoria Lima 13 - Peru..
AREQUIPA
Calle Rivero 107 og 302g</t>
  </si>
  <si>
    <t>CUENTAS DEL BANCO</t>
  </si>
  <si>
    <t xml:space="preserve">"Cuenta Corriente BCP Soles: Integrasat Soluciones Center SRL : 215-2050250-0-12
Código interbancario: 00221500205025001225
Cuenta Corriente BCP Dolares: Integrasat Soluciones Center SRL : 215-2131402-1-39
Código interbancario:00221500213140213921"                        </t>
  </si>
  <si>
    <t>TELEFONOS</t>
  </si>
  <si>
    <t>TELF. LIMA: 01-7390711  TELF. PROVINCIAS : 054-790792
RPM #988940015 RPC: 952700783 
RAZON SOCIAL
 Razón Social: RANDAL SOLUCIONES SAC 
 RUC: 20456235566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</si>
</sst>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S/.]#,##0.00"/>
    <numFmt numFmtId="165" formatCode="[$$.]#,##0.00"/>
    <numFmt numFmtId="166" formatCode="[$$]#,##0.00"/>
  </numFmts>
  <fonts count="23">
    <font>
      <sz val="10.0"/>
      <color rgb="FF000000"/>
      <name val="Arial"/>
    </font>
    <font>
      <i/>
      <name val="Trebuchet MS"/>
    </font>
    <font>
      <i/>
      <sz val="10.0"/>
      <color rgb="FF000000"/>
      <name val="Trebuchet MS"/>
    </font>
    <font>
      <i/>
      <sz val="8.0"/>
      <color rgb="FF000000"/>
      <name val="Trebuchet MS"/>
    </font>
    <font>
      <i/>
      <sz val="7.0"/>
      <color rgb="FF000000"/>
      <name val="Trebuchet MS"/>
    </font>
    <font>
      <b/>
      <i/>
      <sz val="24.0"/>
      <color rgb="FF1C4587"/>
      <name val="Trebuchet MS"/>
    </font>
    <font/>
    <font>
      <i/>
      <sz val="14.0"/>
      <color rgb="FF000000"/>
      <name val="Trebuchet MS"/>
    </font>
    <font>
      <b/>
      <i/>
      <sz val="24.0"/>
      <color rgb="FFFF0000"/>
      <name val="Trebuchet MS"/>
    </font>
    <font>
      <b/>
      <i/>
      <sz val="14.0"/>
      <color rgb="FF000000"/>
      <name val="Trebuchet MS"/>
    </font>
    <font>
      <i/>
      <sz val="36.0"/>
      <color rgb="FF000000"/>
      <name val="Trebuchet MS"/>
    </font>
    <font>
      <b/>
      <i/>
      <sz val="18.0"/>
      <color rgb="FF000000"/>
      <name val="Trebuchet MS"/>
    </font>
    <font>
      <b/>
      <i/>
      <sz val="12.0"/>
      <color rgb="FF000000"/>
      <name val="Trebuchet MS"/>
    </font>
    <font>
      <i/>
      <sz val="8.0"/>
      <name val="Trebuchet MS"/>
    </font>
    <font>
      <i/>
      <sz val="7.0"/>
      <name val="Trebuchet MS"/>
    </font>
    <font>
      <i/>
      <sz val="10.0"/>
      <name val="Trebuchet MS"/>
    </font>
    <font>
      <b/>
      <sz val="12.0"/>
    </font>
    <font>
      <b/>
      <i/>
      <sz val="8.0"/>
      <color rgb="FF000000"/>
      <name val="Trebuchet MS"/>
    </font>
    <font>
      <b/>
      <i/>
      <sz val="10.0"/>
      <color rgb="FF000000"/>
      <name val="Trebuchet MS"/>
    </font>
    <font>
      <b/>
      <i/>
      <sz val="9.0"/>
    </font>
    <font>
      <sz val="9.0"/>
    </font>
    <font>
      <i/>
      <sz val="9.0"/>
      <color rgb="FF000000"/>
      <name val="Trebuchet MS"/>
    </font>
    <font>
      <i/>
      <sz val="9.0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/>
    </xf>
    <xf borderId="1" fillId="0" fontId="1" numFmtId="0" xfId="0" applyAlignment="1" applyBorder="1" applyFont="1">
      <alignment horizontal="left" vertical="top" wrapText="1"/>
    </xf>
    <xf borderId="1" fillId="2" fontId="2" numFmtId="0" xfId="0" applyAlignment="1" applyBorder="1" applyFill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1" fillId="2" fontId="4" numFmtId="0" xfId="0" applyAlignment="1" applyBorder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left" vertical="top" wrapText="1"/>
    </xf>
    <xf borderId="0" fillId="2" fontId="3" numFmtId="10" xfId="0" applyAlignment="1" applyFont="1" applyNumberForma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0" fillId="2" fontId="3" numFmtId="0" xfId="0" applyAlignment="1" applyFont="1">
      <alignment horizontal="left" vertical="top" wrapText="1"/>
    </xf>
    <xf borderId="2" fillId="0" fontId="5" numFmtId="0" xfId="0" applyAlignment="1" applyBorder="1" applyFont="1">
      <alignment horizontal="left" vertical="top" wrapText="1"/>
    </xf>
    <xf borderId="3" fillId="0" fontId="6" numFmtId="0" xfId="0" applyBorder="1" applyFont="1"/>
    <xf borderId="4" fillId="0" fontId="6" numFmtId="0" xfId="0" applyBorder="1" applyFont="1"/>
    <xf borderId="1" fillId="2" fontId="7" numFmtId="0" xfId="0" applyAlignment="1" applyBorder="1" applyFont="1">
      <alignment horizontal="left" vertical="top" wrapText="1"/>
    </xf>
    <xf borderId="2" fillId="0" fontId="8" numFmtId="0" xfId="0" applyAlignment="1" applyBorder="1" applyFont="1">
      <alignment horizontal="left" vertical="top" wrapText="1"/>
    </xf>
    <xf borderId="2" fillId="0" fontId="9" numFmtId="0" xfId="0" applyAlignment="1" applyBorder="1" applyFon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4" fillId="2" fontId="3" numFmtId="0" xfId="0" applyAlignment="1" applyBorder="1" applyFont="1">
      <alignment horizontal="left" vertical="top" wrapText="1"/>
    </xf>
    <xf borderId="2" fillId="0" fontId="11" numFmtId="0" xfId="0" applyAlignment="1" applyBorder="1" applyFont="1">
      <alignment horizontal="left" vertical="top" wrapText="1"/>
    </xf>
    <xf borderId="1" fillId="2" fontId="7" numFmtId="164" xfId="0" applyAlignment="1" applyBorder="1" applyFont="1" applyNumberFormat="1">
      <alignment horizontal="left" vertical="top" wrapText="1"/>
    </xf>
    <xf borderId="1" fillId="2" fontId="7" numFmtId="164" xfId="0" applyAlignment="1" applyBorder="1" applyFont="1" applyNumberFormat="1">
      <alignment horizontal="left" vertical="top" wrapText="1"/>
    </xf>
    <xf borderId="2" fillId="0" fontId="12" numFmtId="164" xfId="0" applyAlignment="1" applyBorder="1" applyFont="1" applyNumberFormat="1">
      <alignment horizontal="left" vertical="top" wrapText="1"/>
    </xf>
    <xf borderId="1" fillId="3" fontId="12" numFmtId="164" xfId="0" applyAlignment="1" applyBorder="1" applyFill="1" applyFont="1" applyNumberFormat="1">
      <alignment horizontal="left" vertical="top" wrapText="1"/>
    </xf>
    <xf borderId="1" fillId="2" fontId="12" numFmtId="164" xfId="0" applyAlignment="1" applyBorder="1" applyFont="1" applyNumberFormat="1">
      <alignment horizontal="left" vertical="top" wrapText="1"/>
    </xf>
    <xf borderId="1" fillId="2" fontId="12" numFmtId="164" xfId="0" applyAlignment="1" applyBorder="1" applyFont="1" applyNumberFormat="1">
      <alignment horizontal="left" vertical="top" wrapText="1"/>
    </xf>
    <xf borderId="1" fillId="3" fontId="12" numFmtId="165" xfId="0" applyAlignment="1" applyBorder="1" applyFont="1" applyNumberFormat="1">
      <alignment horizontal="left" vertical="top" wrapText="1"/>
    </xf>
    <xf borderId="1" fillId="2" fontId="12" numFmtId="0" xfId="0" applyAlignment="1" applyBorder="1" applyFont="1">
      <alignment horizontal="left" vertical="top" wrapText="1"/>
    </xf>
    <xf borderId="1" fillId="2" fontId="12" numFmtId="166" xfId="0" applyAlignment="1" applyBorder="1" applyFont="1" applyNumberForma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1" fillId="0" fontId="13" numFmtId="0" xfId="0" applyAlignment="1" applyBorder="1" applyFont="1">
      <alignment horizontal="left" vertical="top" wrapText="1"/>
    </xf>
    <xf borderId="1" fillId="2" fontId="4" numFmtId="0" xfId="0" applyAlignment="1" applyBorder="1" applyFont="1">
      <alignment horizontal="left" vertical="top" wrapText="1"/>
    </xf>
    <xf borderId="1" fillId="2" fontId="14" numFmtId="0" xfId="0" applyAlignment="1" applyBorder="1" applyFont="1">
      <alignment horizontal="left" vertical="top" wrapText="1"/>
    </xf>
    <xf borderId="1" fillId="2" fontId="13" numFmtId="0" xfId="0" applyAlignment="1" applyBorder="1" applyFont="1">
      <alignment horizontal="left" vertical="top" wrapText="1"/>
    </xf>
    <xf borderId="4" fillId="2" fontId="3" numFmtId="0" xfId="0" applyAlignment="1" applyBorder="1" applyFont="1">
      <alignment horizontal="left" vertical="top" wrapText="1"/>
    </xf>
    <xf borderId="1" fillId="4" fontId="15" numFmtId="0" xfId="0" applyAlignment="1" applyBorder="1" applyFill="1" applyFont="1">
      <alignment horizontal="left" vertical="top" wrapText="1"/>
    </xf>
    <xf borderId="1" fillId="4" fontId="15" numFmtId="164" xfId="0" applyAlignment="1" applyBorder="1" applyFont="1" applyNumberFormat="1">
      <alignment horizontal="left" vertical="top" wrapText="1"/>
    </xf>
    <xf borderId="1" fillId="4" fontId="13" numFmtId="164" xfId="0" applyAlignment="1" applyBorder="1" applyFont="1" applyNumberFormat="1">
      <alignment horizontal="left" vertical="top" wrapText="1"/>
    </xf>
    <xf borderId="1" fillId="2" fontId="15" numFmtId="0" xfId="0" applyAlignment="1" applyBorder="1" applyFont="1">
      <alignment horizontal="left" vertical="top" wrapText="1"/>
    </xf>
    <xf borderId="1" fillId="4" fontId="15" numFmtId="0" xfId="0" applyAlignment="1" applyBorder="1" applyFont="1">
      <alignment horizontal="left" vertical="top" wrapText="1"/>
    </xf>
    <xf borderId="1" fillId="4" fontId="2" numFmtId="164" xfId="0" applyAlignment="1" applyBorder="1" applyFont="1" applyNumberFormat="1">
      <alignment horizontal="left" vertical="top" wrapText="1"/>
    </xf>
    <xf borderId="1" fillId="4" fontId="3" numFmtId="164" xfId="0" applyAlignment="1" applyBorder="1" applyFont="1" applyNumberFormat="1">
      <alignment horizontal="left" vertical="top" wrapText="1"/>
    </xf>
    <xf borderId="1" fillId="4" fontId="3" numFmtId="0" xfId="0" applyAlignment="1" applyBorder="1" applyFont="1">
      <alignment horizontal="left" vertical="top" wrapText="1"/>
    </xf>
    <xf borderId="1" fillId="0" fontId="16" numFmtId="0" xfId="0" applyAlignment="1" applyBorder="1" applyFont="1">
      <alignment wrapText="1"/>
    </xf>
    <xf borderId="1" fillId="2" fontId="17" numFmtId="0" xfId="0" applyAlignment="1" applyBorder="1" applyFont="1">
      <alignment horizontal="left" vertical="top" wrapText="1"/>
    </xf>
    <xf borderId="1" fillId="4" fontId="15" numFmtId="164" xfId="0" applyAlignment="1" applyBorder="1" applyFont="1" applyNumberForma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4" fontId="2" numFmtId="0" xfId="0" applyAlignment="1" applyBorder="1" applyFont="1">
      <alignment horizontal="left" vertical="top" wrapText="1"/>
    </xf>
    <xf borderId="1" fillId="4" fontId="18" numFmtId="0" xfId="0" applyAlignment="1" applyBorder="1" applyFont="1">
      <alignment horizontal="left" vertical="top" wrapText="1"/>
    </xf>
    <xf borderId="1" fillId="0" fontId="18" numFmtId="0" xfId="0" applyAlignment="1" applyBorder="1" applyFont="1">
      <alignment horizontal="left" vertical="top" wrapText="1"/>
    </xf>
    <xf borderId="1" fillId="0" fontId="11" numFmtId="0" xfId="0" applyAlignment="1" applyBorder="1" applyFont="1">
      <alignment horizontal="left" vertical="top" wrapText="1"/>
    </xf>
    <xf borderId="2" fillId="0" fontId="18" numFmtId="164" xfId="0" applyAlignment="1" applyBorder="1" applyFont="1" applyNumberFormat="1">
      <alignment horizontal="left" vertical="top" wrapText="1"/>
    </xf>
    <xf borderId="1" fillId="2" fontId="18" numFmtId="0" xfId="0" applyAlignment="1" applyBorder="1" applyFont="1">
      <alignment horizontal="left" vertical="top" wrapText="1"/>
    </xf>
    <xf borderId="1" fillId="2" fontId="18" numFmtId="0" xfId="0" applyAlignment="1" applyBorder="1" applyFont="1">
      <alignment horizontal="left" vertical="top" wrapText="1"/>
    </xf>
    <xf borderId="1" fillId="4" fontId="3" numFmtId="0" xfId="0" applyAlignment="1" applyBorder="1" applyFont="1">
      <alignment horizontal="left" vertical="top" wrapText="1"/>
    </xf>
    <xf borderId="2" fillId="0" fontId="3" numFmtId="0" xfId="0" applyAlignment="1" applyBorder="1" applyFont="1">
      <alignment horizontal="left" vertical="top" wrapText="1"/>
    </xf>
    <xf borderId="2" fillId="5" fontId="9" numFmtId="0" xfId="0" applyAlignment="1" applyBorder="1" applyFill="1" applyFont="1">
      <alignment horizontal="left" vertical="top" wrapText="1"/>
    </xf>
    <xf borderId="4" fillId="5" fontId="9" numFmtId="0" xfId="0" applyAlignment="1" applyBorder="1" applyFont="1">
      <alignment horizontal="left" vertical="top" wrapText="1"/>
    </xf>
    <xf borderId="1" fillId="5" fontId="9" numFmtId="164" xfId="0" applyAlignment="1" applyBorder="1" applyFont="1" applyNumberFormat="1">
      <alignment horizontal="left" vertical="top" wrapText="1"/>
    </xf>
    <xf borderId="1" fillId="5" fontId="7" numFmtId="0" xfId="0" applyAlignment="1" applyBorder="1" applyFont="1">
      <alignment horizontal="left" vertical="top" wrapText="1"/>
    </xf>
    <xf borderId="2" fillId="5" fontId="9" numFmtId="165" xfId="0" applyAlignment="1" applyBorder="1" applyFont="1" applyNumberFormat="1">
      <alignment horizontal="left" vertical="top" wrapText="1"/>
    </xf>
    <xf borderId="4" fillId="5" fontId="9" numFmtId="165" xfId="0" applyAlignment="1" applyBorder="1" applyFont="1" applyNumberFormat="1">
      <alignment horizontal="left" vertical="top" wrapText="1"/>
    </xf>
    <xf borderId="1" fillId="5" fontId="9" numFmtId="165" xfId="0" applyAlignment="1" applyBorder="1" applyFont="1" applyNumberFormat="1">
      <alignment horizontal="left" vertical="top" wrapText="1"/>
    </xf>
    <xf borderId="1" fillId="5" fontId="7" numFmtId="165" xfId="0" applyAlignment="1" applyBorder="1" applyFont="1" applyNumberFormat="1">
      <alignment horizontal="left" vertical="top" wrapText="1"/>
    </xf>
    <xf borderId="0" fillId="2" fontId="9" numFmtId="165" xfId="0" applyAlignment="1" applyFont="1" applyNumberFormat="1">
      <alignment horizontal="left" vertical="top" wrapText="1"/>
    </xf>
    <xf borderId="0" fillId="2" fontId="9" numFmtId="165" xfId="0" applyAlignment="1" applyFont="1" applyNumberFormat="1">
      <alignment horizontal="left" vertical="top" wrapText="1"/>
    </xf>
    <xf borderId="0" fillId="2" fontId="7" numFmtId="165" xfId="0" applyAlignment="1" applyFont="1" applyNumberFormat="1">
      <alignment horizontal="left" vertical="top" wrapText="1"/>
    </xf>
    <xf borderId="0" fillId="2" fontId="19" numFmtId="165" xfId="0" applyAlignment="1" applyFont="1" applyNumberFormat="1">
      <alignment horizontal="left" vertical="top" wrapText="1"/>
    </xf>
    <xf borderId="0" fillId="2" fontId="20" numFmtId="165" xfId="0" applyAlignment="1" applyFont="1" applyNumberFormat="1">
      <alignment wrapText="1"/>
    </xf>
    <xf borderId="0" fillId="2" fontId="21" numFmtId="165" xfId="0" applyAlignment="1" applyFont="1" applyNumberFormat="1">
      <alignment horizontal="left" vertical="top" wrapText="1"/>
    </xf>
    <xf borderId="0" fillId="2" fontId="22" numFmtId="165" xfId="0" applyAlignment="1" applyFont="1" applyNumberFormat="1">
      <alignment horizontal="left" vertical="top" wrapText="1"/>
    </xf>
    <xf borderId="0" fillId="2" fontId="20" numFmtId="164" xfId="0" applyAlignment="1" applyFont="1" applyNumberFormat="1">
      <alignment wrapText="1"/>
    </xf>
    <xf borderId="0" fillId="2" fontId="22" numFmtId="165" xfId="0" applyAlignment="1" applyFont="1" applyNumberForma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1.png"/><Relationship Id="rId2" Type="http://schemas.openxmlformats.org/officeDocument/2006/relationships/image" Target="../media/image09.png"/><Relationship Id="rId3" Type="http://schemas.openxmlformats.org/officeDocument/2006/relationships/image" Target="../media/image00.png"/><Relationship Id="rId4" Type="http://schemas.openxmlformats.org/officeDocument/2006/relationships/image" Target="../media/image07.jpg"/><Relationship Id="rId10" Type="http://schemas.openxmlformats.org/officeDocument/2006/relationships/image" Target="../media/image14.png"/><Relationship Id="rId9" Type="http://schemas.openxmlformats.org/officeDocument/2006/relationships/image" Target="../media/image13.png"/><Relationship Id="rId5" Type="http://schemas.openxmlformats.org/officeDocument/2006/relationships/image" Target="../media/image08.png"/><Relationship Id="rId6" Type="http://schemas.openxmlformats.org/officeDocument/2006/relationships/image" Target="../media/image04.png"/><Relationship Id="rId7" Type="http://schemas.openxmlformats.org/officeDocument/2006/relationships/image" Target="../media/image03.png"/><Relationship Id="rId8" Type="http://schemas.openxmlformats.org/officeDocument/2006/relationships/image" Target="../media/image06.pn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</xdr:col>
      <xdr:colOff>914400</xdr:colOff>
      <xdr:row>5</xdr:row>
      <xdr:rowOff>228600</xdr:rowOff>
    </xdr:from>
    <xdr:to>
      <xdr:col>1</xdr:col>
      <xdr:colOff>1485900</xdr:colOff>
      <xdr:row>5</xdr:row>
      <xdr:rowOff>885825</xdr:rowOff>
    </xdr:to>
    <xdr:pic>
      <xdr:nvPicPr>
        <xdr:cNvPr id="0" name="image01.pn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571500" cy="65722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1571625</xdr:colOff>
      <xdr:row>5</xdr:row>
      <xdr:rowOff>38100</xdr:rowOff>
    </xdr:from>
    <xdr:to>
      <xdr:col>1</xdr:col>
      <xdr:colOff>2362200</xdr:colOff>
      <xdr:row>5</xdr:row>
      <xdr:rowOff>914400</xdr:rowOff>
    </xdr:to>
    <xdr:pic>
      <xdr:nvPicPr>
        <xdr:cNvPr id="0" name="image09.pn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79057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600075</xdr:colOff>
      <xdr:row>5</xdr:row>
      <xdr:rowOff>695325</xdr:rowOff>
    </xdr:from>
    <xdr:to>
      <xdr:col>3</xdr:col>
      <xdr:colOff>895350</xdr:colOff>
      <xdr:row>5</xdr:row>
      <xdr:rowOff>1790700</xdr:rowOff>
    </xdr:to>
    <xdr:pic>
      <xdr:nvPicPr>
        <xdr:cNvPr id="0" name="image00.pn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1019175" cy="109537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1333500</xdr:colOff>
      <xdr:row>5</xdr:row>
      <xdr:rowOff>1295400</xdr:rowOff>
    </xdr:from>
    <xdr:to>
      <xdr:col>1</xdr:col>
      <xdr:colOff>2628900</xdr:colOff>
      <xdr:row>5</xdr:row>
      <xdr:rowOff>2143125</xdr:rowOff>
    </xdr:to>
    <xdr:pic>
      <xdr:nvPicPr>
        <xdr:cNvPr id="0" name="image07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295400" cy="847725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152400</xdr:colOff>
      <xdr:row>4</xdr:row>
      <xdr:rowOff>971550</xdr:rowOff>
    </xdr:from>
    <xdr:to>
      <xdr:col>9</xdr:col>
      <xdr:colOff>371475</xdr:colOff>
      <xdr:row>5</xdr:row>
      <xdr:rowOff>933450</xdr:rowOff>
    </xdr:to>
    <xdr:pic>
      <xdr:nvPicPr>
        <xdr:cNvPr id="0" name="image08.pn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1038225" cy="1143000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438150</xdr:colOff>
      <xdr:row>5</xdr:row>
      <xdr:rowOff>866775</xdr:rowOff>
    </xdr:from>
    <xdr:to>
      <xdr:col>9</xdr:col>
      <xdr:colOff>1028700</xdr:colOff>
      <xdr:row>6</xdr:row>
      <xdr:rowOff>180975</xdr:rowOff>
    </xdr:to>
    <xdr:pic>
      <xdr:nvPicPr>
        <xdr:cNvPr id="0" name="image04.pn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1409700" cy="162877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428625</xdr:colOff>
      <xdr:row>4</xdr:row>
      <xdr:rowOff>447675</xdr:rowOff>
    </xdr:from>
    <xdr:to>
      <xdr:col>9</xdr:col>
      <xdr:colOff>1743075</xdr:colOff>
      <xdr:row>5</xdr:row>
      <xdr:rowOff>971550</xdr:rowOff>
    </xdr:to>
    <xdr:pic>
      <xdr:nvPicPr>
        <xdr:cNvPr id="0" name="image03.pn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1314450" cy="1704975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733425</xdr:colOff>
      <xdr:row>5</xdr:row>
      <xdr:rowOff>342900</xdr:rowOff>
    </xdr:from>
    <xdr:to>
      <xdr:col>14</xdr:col>
      <xdr:colOff>104775</xdr:colOff>
      <xdr:row>5</xdr:row>
      <xdr:rowOff>1647825</xdr:rowOff>
    </xdr:to>
    <xdr:pic>
      <xdr:nvPicPr>
        <xdr:cNvPr id="0" name="image02.pn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1200150" cy="130492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1952625</xdr:colOff>
      <xdr:row>5</xdr:row>
      <xdr:rowOff>1295400</xdr:rowOff>
    </xdr:from>
    <xdr:to>
      <xdr:col>9</xdr:col>
      <xdr:colOff>3200400</xdr:colOff>
      <xdr:row>5</xdr:row>
      <xdr:rowOff>2162175</xdr:rowOff>
    </xdr:to>
    <xdr:pic>
      <xdr:nvPicPr>
        <xdr:cNvPr id="0" name="image05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247775" cy="866775"/>
        </a:xfrm>
        <a:prstGeom prst="rect">
          <a:avLst/>
        </a:prstGeom>
        <a:noFill/>
      </xdr:spPr>
    </xdr:pic>
    <xdr:clientData fLocksWithSheet="0"/>
  </xdr:twoCellAnchor>
  <xdr:twoCellAnchor>
    <xdr:from>
      <xdr:col>16</xdr:col>
      <xdr:colOff>152400</xdr:colOff>
      <xdr:row>5</xdr:row>
      <xdr:rowOff>438150</xdr:rowOff>
    </xdr:from>
    <xdr:to>
      <xdr:col>17</xdr:col>
      <xdr:colOff>466725</xdr:colOff>
      <xdr:row>5</xdr:row>
      <xdr:rowOff>1895475</xdr:rowOff>
    </xdr:to>
    <xdr:pic>
      <xdr:nvPicPr>
        <xdr:cNvPr id="0" name="image06.pn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1276350" cy="1457325"/>
        </a:xfrm>
        <a:prstGeom prst="rect">
          <a:avLst/>
        </a:prstGeom>
        <a:noFill/>
      </xdr:spPr>
    </xdr:pic>
    <xdr:clientData fLocksWithSheet="0"/>
  </xdr:twoCellAnchor>
  <xdr:twoCellAnchor>
    <xdr:from>
      <xdr:col>17</xdr:col>
      <xdr:colOff>523875</xdr:colOff>
      <xdr:row>4</xdr:row>
      <xdr:rowOff>923925</xdr:rowOff>
    </xdr:from>
    <xdr:to>
      <xdr:col>17</xdr:col>
      <xdr:colOff>1666875</xdr:colOff>
      <xdr:row>5</xdr:row>
      <xdr:rowOff>1257300</xdr:rowOff>
    </xdr:to>
    <xdr:pic>
      <xdr:nvPicPr>
        <xdr:cNvPr id="0" name="image13.png" title="Imagen"/>
        <xdr:cNvPicPr preferRelativeResize="0"/>
      </xdr:nvPicPr>
      <xdr:blipFill>
        <a:blip cstate="print" r:embed="rId9"/>
        <a:stretch>
          <a:fillRect/>
        </a:stretch>
      </xdr:blipFill>
      <xdr:spPr>
        <a:xfrm>
          <a:ext cx="1143000" cy="1514475"/>
        </a:xfrm>
        <a:prstGeom prst="rect">
          <a:avLst/>
        </a:prstGeom>
        <a:noFill/>
      </xdr:spPr>
    </xdr:pic>
    <xdr:clientData fLocksWithSheet="0"/>
  </xdr:twoCellAnchor>
  <xdr:twoCellAnchor>
    <xdr:from>
      <xdr:col>18</xdr:col>
      <xdr:colOff>1085850</xdr:colOff>
      <xdr:row>5</xdr:row>
      <xdr:rowOff>438150</xdr:rowOff>
    </xdr:from>
    <xdr:to>
      <xdr:col>20</xdr:col>
      <xdr:colOff>57150</xdr:colOff>
      <xdr:row>5</xdr:row>
      <xdr:rowOff>1933575</xdr:rowOff>
    </xdr:to>
    <xdr:pic>
      <xdr:nvPicPr>
        <xdr:cNvPr id="0" name="image11.pn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1238250" cy="1495425"/>
        </a:xfrm>
        <a:prstGeom prst="rect">
          <a:avLst/>
        </a:prstGeom>
        <a:noFill/>
      </xdr:spPr>
    </xdr:pic>
    <xdr:clientData fLocksWithSheet="0"/>
  </xdr:twoCellAnchor>
  <xdr:twoCellAnchor>
    <xdr:from>
      <xdr:col>17</xdr:col>
      <xdr:colOff>1952625</xdr:colOff>
      <xdr:row>5</xdr:row>
      <xdr:rowOff>1485900</xdr:rowOff>
    </xdr:from>
    <xdr:to>
      <xdr:col>17</xdr:col>
      <xdr:colOff>3048000</xdr:colOff>
      <xdr:row>5</xdr:row>
      <xdr:rowOff>2257425</xdr:rowOff>
    </xdr:to>
    <xdr:pic>
      <xdr:nvPicPr>
        <xdr:cNvPr id="0" name="image10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095375" cy="771525"/>
        </a:xfrm>
        <a:prstGeom prst="rect">
          <a:avLst/>
        </a:prstGeom>
        <a:noFill/>
      </xdr:spPr>
    </xdr:pic>
    <xdr:clientData fLocksWithSheet="0"/>
  </xdr:twoCellAnchor>
  <xdr:twoCellAnchor>
    <xdr:from>
      <xdr:col>17</xdr:col>
      <xdr:colOff>1809750</xdr:colOff>
      <xdr:row>4</xdr:row>
      <xdr:rowOff>828675</xdr:rowOff>
    </xdr:from>
    <xdr:to>
      <xdr:col>17</xdr:col>
      <xdr:colOff>2933700</xdr:colOff>
      <xdr:row>5</xdr:row>
      <xdr:rowOff>942975</xdr:rowOff>
    </xdr:to>
    <xdr:pic>
      <xdr:nvPicPr>
        <xdr:cNvPr id="0" name="image14.png" title="Imagen"/>
        <xdr:cNvPicPr preferRelativeResize="0"/>
      </xdr:nvPicPr>
      <xdr:blipFill>
        <a:blip cstate="print" r:embed="rId10"/>
        <a:stretch>
          <a:fillRect/>
        </a:stretch>
      </xdr:blipFill>
      <xdr:spPr>
        <a:xfrm>
          <a:ext cx="1123950" cy="12954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152400</xdr:colOff>
      <xdr:row>5</xdr:row>
      <xdr:rowOff>342900</xdr:rowOff>
    </xdr:from>
    <xdr:to>
      <xdr:col>1</xdr:col>
      <xdr:colOff>962025</xdr:colOff>
      <xdr:row>6</xdr:row>
      <xdr:rowOff>152400</xdr:rowOff>
    </xdr:to>
    <xdr:pic>
      <xdr:nvPicPr>
        <xdr:cNvPr id="0" name="image12.pn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1628775" cy="212407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2.29"/>
    <col customWidth="1" min="2" max="2" width="44.0"/>
    <col customWidth="1" min="3" max="3" width="10.86"/>
    <col customWidth="1" min="4" max="4" width="16.43"/>
    <col customWidth="1" min="5" max="5" width="4.29"/>
    <col customWidth="1" min="6" max="7" width="6.71"/>
    <col customWidth="1" min="9" max="9" width="12.29"/>
    <col customWidth="1" min="10" max="10" width="51.57"/>
    <col customWidth="1" min="11" max="11" width="10.29"/>
    <col customWidth="1" min="12" max="12" width="16.43"/>
    <col customWidth="1" min="13" max="13" width="4.29"/>
    <col customWidth="1" min="14" max="15" width="6.71"/>
    <col customWidth="1" min="16" max="16" width="15.71"/>
    <col customWidth="1" min="18" max="18" width="50.57"/>
    <col customWidth="1" min="19" max="21" width="17.0"/>
    <col customWidth="1" min="22" max="22" width="5.43"/>
    <col customWidth="1" min="23" max="23" width="6.0"/>
  </cols>
  <sheetData>
    <row r="1">
      <c r="A1" s="1"/>
      <c r="B1" s="1" t="s">
        <v>0</v>
      </c>
      <c r="C1" s="2">
        <v>3.12</v>
      </c>
      <c r="D1" s="3"/>
      <c r="E1" s="3"/>
      <c r="F1" s="4"/>
      <c r="G1" s="4"/>
      <c r="H1" s="3"/>
      <c r="I1" s="1"/>
      <c r="J1" s="1"/>
      <c r="K1" s="2"/>
      <c r="L1" s="3"/>
      <c r="M1" s="3"/>
      <c r="N1" s="4"/>
      <c r="O1" s="4"/>
      <c r="P1" s="5"/>
      <c r="Q1" s="3"/>
      <c r="R1" s="5" t="s">
        <v>1</v>
      </c>
      <c r="S1" s="6">
        <v>0.5</v>
      </c>
      <c r="T1" s="7"/>
      <c r="U1" s="7"/>
      <c r="V1" s="7"/>
      <c r="W1" s="7"/>
    </row>
    <row r="2">
      <c r="A2" s="8"/>
      <c r="B2" s="8"/>
      <c r="C2" s="9"/>
      <c r="D2" s="8"/>
      <c r="E2" s="3"/>
      <c r="F2" s="4"/>
      <c r="G2" s="4"/>
      <c r="H2" s="3"/>
      <c r="I2" s="8"/>
      <c r="J2" s="8"/>
      <c r="K2" s="9"/>
      <c r="L2" s="8"/>
      <c r="M2" s="3"/>
      <c r="N2" s="4"/>
      <c r="O2" s="4"/>
      <c r="P2" s="3"/>
      <c r="Q2" s="3"/>
      <c r="R2" s="3"/>
      <c r="S2" s="2" t="s">
        <v>2</v>
      </c>
      <c r="T2" s="10"/>
      <c r="U2" s="10"/>
      <c r="V2" s="10"/>
      <c r="W2" s="10"/>
    </row>
    <row r="3">
      <c r="A3" s="11" t="s">
        <v>3</v>
      </c>
      <c r="B3" s="12"/>
      <c r="C3" s="12"/>
      <c r="D3" s="12"/>
      <c r="E3" s="12"/>
      <c r="F3" s="12"/>
      <c r="G3" s="13"/>
      <c r="H3" s="14"/>
      <c r="I3" s="11" t="s">
        <v>4</v>
      </c>
      <c r="J3" s="12"/>
      <c r="K3" s="12"/>
      <c r="L3" s="12"/>
      <c r="M3" s="12"/>
      <c r="N3" s="12"/>
      <c r="O3" s="13"/>
      <c r="P3" s="5"/>
      <c r="Q3" s="11" t="s">
        <v>4</v>
      </c>
      <c r="R3" s="12"/>
      <c r="S3" s="12"/>
      <c r="T3" s="12"/>
      <c r="U3" s="12"/>
      <c r="V3" s="12"/>
      <c r="W3" s="13"/>
    </row>
    <row r="4">
      <c r="A4" s="15"/>
      <c r="B4" s="12"/>
      <c r="C4" s="12"/>
      <c r="D4" s="12"/>
      <c r="E4" s="12"/>
      <c r="F4" s="12"/>
      <c r="G4" s="13"/>
      <c r="H4" s="14"/>
      <c r="I4" s="15" t="s">
        <v>5</v>
      </c>
      <c r="J4" s="12"/>
      <c r="K4" s="12"/>
      <c r="L4" s="12"/>
      <c r="M4" s="12"/>
      <c r="N4" s="12"/>
      <c r="O4" s="13"/>
      <c r="P4" s="5"/>
      <c r="Q4" s="15"/>
      <c r="R4" s="12"/>
      <c r="S4" s="12"/>
      <c r="T4" s="12"/>
      <c r="U4" s="12"/>
      <c r="V4" s="12"/>
      <c r="W4" s="13"/>
    </row>
    <row r="5" ht="93.0" customHeight="1">
      <c r="A5" s="16" t="s">
        <v>6</v>
      </c>
      <c r="B5" s="12"/>
      <c r="C5" s="12"/>
      <c r="D5" s="12"/>
      <c r="E5" s="12"/>
      <c r="F5" s="12"/>
      <c r="G5" s="13"/>
      <c r="H5" s="3"/>
      <c r="I5" s="16" t="s">
        <v>7</v>
      </c>
      <c r="J5" s="12"/>
      <c r="K5" s="12"/>
      <c r="L5" s="12"/>
      <c r="M5" s="12"/>
      <c r="N5" s="12"/>
      <c r="O5" s="13"/>
      <c r="P5" s="3"/>
      <c r="Q5" s="16" t="s">
        <v>8</v>
      </c>
      <c r="R5" s="12"/>
      <c r="S5" s="12"/>
      <c r="T5" s="12"/>
      <c r="U5" s="12"/>
      <c r="V5" s="12"/>
      <c r="W5" s="13"/>
    </row>
    <row r="6" ht="182.25" customHeight="1">
      <c r="A6" s="17"/>
      <c r="B6" s="12"/>
      <c r="C6" s="12"/>
      <c r="D6" s="12"/>
      <c r="E6" s="12"/>
      <c r="F6" s="12"/>
      <c r="G6" s="13"/>
      <c r="H6" s="3"/>
      <c r="I6" s="17"/>
      <c r="J6" s="12"/>
      <c r="K6" s="12"/>
      <c r="L6" s="12"/>
      <c r="M6" s="12"/>
      <c r="N6" s="12"/>
      <c r="O6" s="13"/>
      <c r="P6" s="18"/>
      <c r="Q6" s="17"/>
      <c r="R6" s="12"/>
      <c r="S6" s="12"/>
      <c r="T6" s="12"/>
      <c r="U6" s="12"/>
      <c r="V6" s="12"/>
      <c r="W6" s="13"/>
    </row>
    <row r="7">
      <c r="A7" s="19" t="s">
        <v>9</v>
      </c>
      <c r="B7" s="12"/>
      <c r="C7" s="12"/>
      <c r="D7" s="12"/>
      <c r="E7" s="12"/>
      <c r="F7" s="12"/>
      <c r="G7" s="13"/>
      <c r="H7" s="20"/>
      <c r="I7" s="19" t="s">
        <v>9</v>
      </c>
      <c r="J7" s="12"/>
      <c r="K7" s="12"/>
      <c r="L7" s="12"/>
      <c r="M7" s="12"/>
      <c r="N7" s="12"/>
      <c r="O7" s="13"/>
      <c r="P7" s="21"/>
      <c r="Q7" s="19" t="s">
        <v>9</v>
      </c>
      <c r="R7" s="12"/>
      <c r="S7" s="12"/>
      <c r="T7" s="12"/>
      <c r="U7" s="12"/>
      <c r="V7" s="12"/>
      <c r="W7" s="13"/>
    </row>
    <row r="8">
      <c r="A8" s="22" t="s">
        <v>10</v>
      </c>
      <c r="B8" s="12"/>
      <c r="C8" s="13"/>
      <c r="D8" s="23" t="str">
        <f>D11+D12+D13+D14+D15</f>
        <v>S/.1,212.12</v>
      </c>
      <c r="E8" s="24"/>
      <c r="F8" s="24"/>
      <c r="G8" s="24"/>
      <c r="H8" s="24"/>
      <c r="I8" s="22" t="s">
        <v>10</v>
      </c>
      <c r="J8" s="12"/>
      <c r="K8" s="13"/>
      <c r="L8" s="23" t="str">
        <f>L11+L12+L13+L14+L15</f>
        <v>S/.2,645.14</v>
      </c>
      <c r="M8" s="24"/>
      <c r="N8" s="24"/>
      <c r="O8" s="24"/>
      <c r="P8" s="25"/>
      <c r="Q8" s="22" t="s">
        <v>10</v>
      </c>
      <c r="R8" s="12"/>
      <c r="S8" s="13"/>
      <c r="T8" s="23" t="str">
        <f>T11+T12+T13+T14+T15</f>
        <v>S/.4,413.24</v>
      </c>
      <c r="U8" s="24"/>
      <c r="V8" s="24"/>
      <c r="W8" s="24"/>
    </row>
    <row r="9">
      <c r="A9" s="22" t="s">
        <v>11</v>
      </c>
      <c r="B9" s="12"/>
      <c r="C9" s="13"/>
      <c r="D9" s="26" t="str">
        <f>D8/$C$1</f>
        <v>$.388.50</v>
      </c>
      <c r="E9" s="27"/>
      <c r="F9" s="27"/>
      <c r="G9" s="27"/>
      <c r="H9" s="27"/>
      <c r="I9" s="22" t="s">
        <v>11</v>
      </c>
      <c r="J9" s="12"/>
      <c r="K9" s="13"/>
      <c r="L9" s="26" t="str">
        <f>L8/$C$1</f>
        <v>$.847.80</v>
      </c>
      <c r="M9" s="27"/>
      <c r="N9" s="27"/>
      <c r="O9" s="27"/>
      <c r="P9" s="28"/>
      <c r="Q9" s="22" t="s">
        <v>11</v>
      </c>
      <c r="R9" s="12"/>
      <c r="S9" s="13"/>
      <c r="T9" s="26" t="str">
        <f>T8/$C$1</f>
        <v>$.1,414.50</v>
      </c>
      <c r="U9" s="27"/>
      <c r="V9" s="27"/>
      <c r="W9" s="27"/>
    </row>
    <row r="10">
      <c r="A10" s="29" t="s">
        <v>12</v>
      </c>
      <c r="B10" s="29" t="s">
        <v>13</v>
      </c>
      <c r="C10" s="30" t="s">
        <v>14</v>
      </c>
      <c r="D10" s="31" t="s">
        <v>15</v>
      </c>
      <c r="E10" s="5"/>
      <c r="F10" s="32" t="s">
        <v>16</v>
      </c>
      <c r="G10" s="33" t="s">
        <v>17</v>
      </c>
      <c r="H10" s="34"/>
      <c r="I10" s="29" t="s">
        <v>12</v>
      </c>
      <c r="J10" s="29" t="s">
        <v>13</v>
      </c>
      <c r="K10" s="30" t="s">
        <v>14</v>
      </c>
      <c r="L10" s="31" t="s">
        <v>15</v>
      </c>
      <c r="M10" s="5"/>
      <c r="N10" s="32" t="s">
        <v>16</v>
      </c>
      <c r="O10" s="33" t="s">
        <v>17</v>
      </c>
      <c r="P10" s="35"/>
      <c r="Q10" s="29" t="s">
        <v>12</v>
      </c>
      <c r="R10" s="29" t="s">
        <v>13</v>
      </c>
      <c r="S10" s="30" t="s">
        <v>14</v>
      </c>
      <c r="T10" s="31" t="s">
        <v>15</v>
      </c>
      <c r="U10" s="5"/>
      <c r="V10" s="32" t="s">
        <v>16</v>
      </c>
      <c r="W10" s="33" t="s">
        <v>17</v>
      </c>
    </row>
    <row r="11">
      <c r="A11" s="36">
        <v>6.0</v>
      </c>
      <c r="B11" s="36" t="s">
        <v>18</v>
      </c>
      <c r="C11" s="37" t="str">
        <f t="shared" ref="C11:C15" si="1">F11*$C$1+F11*$C$1*$S$1</f>
        <v>S/.46.80</v>
      </c>
      <c r="D11" s="38" t="str">
        <f t="shared" ref="D11:D15" si="2">A11*C11</f>
        <v>S/.280.80</v>
      </c>
      <c r="E11" s="39"/>
      <c r="F11" s="33">
        <v>10.0</v>
      </c>
      <c r="G11" s="33">
        <v>10.0</v>
      </c>
      <c r="H11" s="39"/>
      <c r="I11" s="36">
        <v>6.0</v>
      </c>
      <c r="J11" s="36" t="s">
        <v>19</v>
      </c>
      <c r="K11" s="37" t="str">
        <f t="shared" ref="K11:K19" si="3">N11*$C$1+N11*$C$1*$S$1</f>
        <v>S/.135.72</v>
      </c>
      <c r="L11" s="38" t="str">
        <f t="shared" ref="L11:L15" si="4">I11*K11</f>
        <v>S/.814.32</v>
      </c>
      <c r="M11" s="39"/>
      <c r="N11" s="33">
        <v>29.0</v>
      </c>
      <c r="O11" s="33">
        <v>19.9</v>
      </c>
      <c r="P11" s="5"/>
      <c r="Q11" s="36">
        <v>6.0</v>
      </c>
      <c r="R11" s="36" t="s">
        <v>20</v>
      </c>
      <c r="S11" s="37" t="str">
        <f t="shared" ref="S11:S15" si="5">V11*$C$1+V11*$C$1*$S$1</f>
        <v>S/.351.00</v>
      </c>
      <c r="T11" s="38" t="str">
        <f t="shared" ref="T11:T15" si="6">Q11*S11</f>
        <v>S/.2,106.00</v>
      </c>
      <c r="U11" s="39"/>
      <c r="V11" s="33">
        <v>75.0</v>
      </c>
      <c r="W11" s="33">
        <v>75.0</v>
      </c>
    </row>
    <row r="12">
      <c r="A12" s="36">
        <v>2.0</v>
      </c>
      <c r="B12" s="36" t="s">
        <v>21</v>
      </c>
      <c r="C12" s="37" t="str">
        <f t="shared" si="1"/>
        <v>S/.70.20</v>
      </c>
      <c r="D12" s="38" t="str">
        <f t="shared" si="2"/>
        <v>S/.140.40</v>
      </c>
      <c r="E12" s="39"/>
      <c r="F12" s="33">
        <v>15.0</v>
      </c>
      <c r="G12" s="33">
        <v>15.0</v>
      </c>
      <c r="H12" s="39"/>
      <c r="I12" s="36">
        <v>2.0</v>
      </c>
      <c r="J12" s="36" t="s">
        <v>22</v>
      </c>
      <c r="K12" s="37" t="str">
        <f t="shared" si="3"/>
        <v>S/.182.99</v>
      </c>
      <c r="L12" s="38" t="str">
        <f t="shared" si="4"/>
        <v>S/.365.98</v>
      </c>
      <c r="M12" s="39"/>
      <c r="N12" s="33">
        <v>39.1</v>
      </c>
      <c r="O12" s="33">
        <v>39.1</v>
      </c>
      <c r="P12" s="5"/>
      <c r="Q12" s="36">
        <v>2.0</v>
      </c>
      <c r="R12" s="36" t="s">
        <v>23</v>
      </c>
      <c r="S12" s="37" t="str">
        <f t="shared" si="5"/>
        <v>S/.351.00</v>
      </c>
      <c r="T12" s="38" t="str">
        <f t="shared" si="6"/>
        <v>S/.702.00</v>
      </c>
      <c r="U12" s="39"/>
      <c r="V12" s="33">
        <v>75.0</v>
      </c>
      <c r="W12" s="33">
        <v>75.0</v>
      </c>
    </row>
    <row r="13">
      <c r="A13" s="36">
        <v>1.0</v>
      </c>
      <c r="B13" s="36" t="s">
        <v>24</v>
      </c>
      <c r="C13" s="37" t="str">
        <f t="shared" si="1"/>
        <v>S/.514.80</v>
      </c>
      <c r="D13" s="38" t="str">
        <f t="shared" si="2"/>
        <v>S/.514.80</v>
      </c>
      <c r="E13" s="3"/>
      <c r="F13" s="32">
        <v>110.0</v>
      </c>
      <c r="G13" s="32">
        <v>100.0</v>
      </c>
      <c r="H13" s="3"/>
      <c r="I13" s="36">
        <v>1.0</v>
      </c>
      <c r="J13" s="36" t="s">
        <v>24</v>
      </c>
      <c r="K13" s="37" t="str">
        <f t="shared" si="3"/>
        <v>S/.1,029.60</v>
      </c>
      <c r="L13" s="38" t="str">
        <f t="shared" si="4"/>
        <v>S/.1,029.60</v>
      </c>
      <c r="M13" s="3"/>
      <c r="N13" s="32">
        <v>220.0</v>
      </c>
      <c r="O13" s="32">
        <v>144.0</v>
      </c>
      <c r="P13" s="5"/>
      <c r="Q13" s="36">
        <v>1.0</v>
      </c>
      <c r="R13" s="36" t="s">
        <v>24</v>
      </c>
      <c r="S13" s="37" t="str">
        <f t="shared" si="5"/>
        <v>S/.1,170.00</v>
      </c>
      <c r="T13" s="38" t="str">
        <f t="shared" si="6"/>
        <v>S/.1,170.00</v>
      </c>
      <c r="U13" s="3"/>
      <c r="V13" s="32">
        <v>250.0</v>
      </c>
      <c r="W13" s="32">
        <v>144.0</v>
      </c>
    </row>
    <row r="14">
      <c r="A14" s="36">
        <v>1.0</v>
      </c>
      <c r="B14" s="36" t="s">
        <v>25</v>
      </c>
      <c r="C14" s="37" t="str">
        <f t="shared" si="1"/>
        <v>S/.163.80</v>
      </c>
      <c r="D14" s="38" t="str">
        <f t="shared" si="2"/>
        <v>S/.163.80</v>
      </c>
      <c r="E14" s="3"/>
      <c r="F14" s="32">
        <v>35.0</v>
      </c>
      <c r="G14" s="32">
        <v>35.0</v>
      </c>
      <c r="H14" s="3"/>
      <c r="I14" s="36">
        <v>1.0</v>
      </c>
      <c r="J14" s="36" t="s">
        <v>25</v>
      </c>
      <c r="K14" s="37" t="str">
        <f t="shared" si="3"/>
        <v>S/.322.92</v>
      </c>
      <c r="L14" s="38" t="str">
        <f t="shared" si="4"/>
        <v>S/.322.92</v>
      </c>
      <c r="M14" s="3"/>
      <c r="N14" s="32">
        <v>69.0</v>
      </c>
      <c r="O14" s="32">
        <v>69.0</v>
      </c>
      <c r="P14" s="5"/>
      <c r="Q14" s="36">
        <v>1.0</v>
      </c>
      <c r="R14" s="36" t="s">
        <v>25</v>
      </c>
      <c r="S14" s="37" t="str">
        <f t="shared" si="5"/>
        <v>S/.322.92</v>
      </c>
      <c r="T14" s="38" t="str">
        <f t="shared" si="6"/>
        <v>S/.322.92</v>
      </c>
      <c r="U14" s="3"/>
      <c r="V14" s="32">
        <v>69.0</v>
      </c>
      <c r="W14" s="32">
        <v>69.0</v>
      </c>
    </row>
    <row r="15">
      <c r="A15" s="36">
        <v>8.0</v>
      </c>
      <c r="B15" s="36" t="s">
        <v>26</v>
      </c>
      <c r="C15" s="37" t="str">
        <f t="shared" si="1"/>
        <v>S/.14.04</v>
      </c>
      <c r="D15" s="38" t="str">
        <f t="shared" si="2"/>
        <v>S/.112.32</v>
      </c>
      <c r="E15" s="3"/>
      <c r="F15" s="32">
        <v>3.0</v>
      </c>
      <c r="G15" s="32">
        <v>3.0</v>
      </c>
      <c r="H15" s="3"/>
      <c r="I15" s="36">
        <v>8.0</v>
      </c>
      <c r="J15" s="36" t="s">
        <v>26</v>
      </c>
      <c r="K15" s="37" t="str">
        <f t="shared" si="3"/>
        <v>S/.14.04</v>
      </c>
      <c r="L15" s="38" t="str">
        <f t="shared" si="4"/>
        <v>S/.112.32</v>
      </c>
      <c r="M15" s="3"/>
      <c r="N15" s="32">
        <v>3.0</v>
      </c>
      <c r="O15" s="32">
        <v>3.0</v>
      </c>
      <c r="P15" s="5"/>
      <c r="Q15" s="36">
        <v>8.0</v>
      </c>
      <c r="R15" s="36" t="s">
        <v>26</v>
      </c>
      <c r="S15" s="37" t="str">
        <f t="shared" si="5"/>
        <v>S/.14.04</v>
      </c>
      <c r="T15" s="38" t="str">
        <f t="shared" si="6"/>
        <v>S/.112.32</v>
      </c>
      <c r="U15" s="3"/>
      <c r="V15" s="32">
        <v>3.0</v>
      </c>
      <c r="W15" s="32">
        <v>3.0</v>
      </c>
    </row>
    <row r="16">
      <c r="A16" s="40"/>
      <c r="B16" s="40"/>
      <c r="C16" s="41"/>
      <c r="D16" s="42"/>
      <c r="E16" s="3"/>
      <c r="F16" s="4"/>
      <c r="G16" s="4"/>
      <c r="H16" s="3"/>
      <c r="I16" s="40"/>
      <c r="J16" s="40"/>
      <c r="K16" s="37" t="str">
        <f t="shared" si="3"/>
        <v>S/.0.00</v>
      </c>
      <c r="L16" s="42"/>
      <c r="M16" s="3"/>
      <c r="N16" s="4"/>
      <c r="O16" s="4"/>
      <c r="P16" s="5"/>
      <c r="Q16" s="40"/>
      <c r="R16" s="40"/>
      <c r="S16" s="37"/>
      <c r="T16" s="42"/>
      <c r="U16" s="3"/>
      <c r="V16" s="4"/>
      <c r="W16" s="4"/>
    </row>
    <row r="17">
      <c r="A17" s="40"/>
      <c r="B17" s="40"/>
      <c r="C17" s="41"/>
      <c r="D17" s="42"/>
      <c r="E17" s="3"/>
      <c r="F17" s="4"/>
      <c r="G17" s="4"/>
      <c r="H17" s="3"/>
      <c r="I17" s="40"/>
      <c r="J17" s="40"/>
      <c r="K17" s="37" t="str">
        <f t="shared" si="3"/>
        <v>S/.0.00</v>
      </c>
      <c r="L17" s="42"/>
      <c r="M17" s="3"/>
      <c r="N17" s="4"/>
      <c r="O17" s="4"/>
      <c r="P17" s="5"/>
      <c r="Q17" s="40"/>
      <c r="R17" s="40"/>
      <c r="S17" s="37"/>
      <c r="T17" s="42"/>
      <c r="U17" s="3"/>
      <c r="V17" s="4"/>
      <c r="W17" s="4"/>
    </row>
    <row r="18">
      <c r="A18" s="40"/>
      <c r="B18" s="40"/>
      <c r="C18" s="41"/>
      <c r="D18" s="42"/>
      <c r="E18" s="3"/>
      <c r="F18" s="4"/>
      <c r="G18" s="4"/>
      <c r="H18" s="3"/>
      <c r="I18" s="40"/>
      <c r="J18" s="40"/>
      <c r="K18" s="37" t="str">
        <f t="shared" si="3"/>
        <v>S/.0.00</v>
      </c>
      <c r="L18" s="42"/>
      <c r="M18" s="3"/>
      <c r="N18" s="4"/>
      <c r="O18" s="4"/>
      <c r="P18" s="5"/>
      <c r="Q18" s="40"/>
      <c r="R18" s="40"/>
      <c r="S18" s="37"/>
      <c r="T18" s="42"/>
      <c r="U18" s="3"/>
      <c r="V18" s="4"/>
      <c r="W18" s="4"/>
    </row>
    <row r="19">
      <c r="A19" s="40"/>
      <c r="B19" s="40"/>
      <c r="C19" s="41"/>
      <c r="D19" s="42"/>
      <c r="E19" s="3"/>
      <c r="F19" s="4"/>
      <c r="G19" s="4"/>
      <c r="H19" s="3"/>
      <c r="I19" s="40"/>
      <c r="J19" s="40"/>
      <c r="K19" s="37" t="str">
        <f t="shared" si="3"/>
        <v>S/.0.00</v>
      </c>
      <c r="L19" s="42"/>
      <c r="M19" s="3"/>
      <c r="N19" s="4"/>
      <c r="O19" s="4"/>
      <c r="P19" s="5"/>
      <c r="Q19" s="40"/>
      <c r="R19" s="40"/>
      <c r="S19" s="37"/>
      <c r="T19" s="42"/>
      <c r="U19" s="3"/>
      <c r="V19" s="4"/>
      <c r="W19" s="4"/>
    </row>
    <row r="20">
      <c r="A20" s="40"/>
      <c r="B20" s="40"/>
      <c r="C20" s="41"/>
      <c r="D20" s="43"/>
      <c r="E20" s="3"/>
      <c r="F20" s="4"/>
      <c r="G20" s="4"/>
      <c r="H20" s="3"/>
      <c r="I20" s="40"/>
      <c r="J20" s="40"/>
      <c r="K20" s="41"/>
      <c r="L20" s="43"/>
      <c r="M20" s="3"/>
      <c r="N20" s="4"/>
      <c r="O20" s="4"/>
      <c r="P20" s="5"/>
      <c r="Q20" s="40"/>
      <c r="R20" s="40"/>
      <c r="S20" s="37"/>
      <c r="T20" s="43"/>
      <c r="U20" s="3"/>
      <c r="V20" s="4"/>
      <c r="W20" s="4"/>
    </row>
    <row r="21">
      <c r="A21" s="8"/>
      <c r="B21" s="8"/>
      <c r="C21" s="9"/>
      <c r="D21" s="8"/>
      <c r="E21" s="3"/>
      <c r="F21" s="4"/>
      <c r="G21" s="4"/>
      <c r="H21" s="3"/>
      <c r="I21" s="8"/>
      <c r="J21" s="8"/>
      <c r="K21" s="9"/>
      <c r="L21" s="8"/>
      <c r="M21" s="3"/>
      <c r="N21" s="4"/>
      <c r="O21" s="4"/>
      <c r="P21" s="3"/>
      <c r="Q21" s="8"/>
      <c r="R21" s="8"/>
      <c r="S21" s="9"/>
      <c r="T21" s="8"/>
      <c r="U21" s="3"/>
      <c r="V21" s="4"/>
      <c r="W21" s="4"/>
    </row>
    <row r="22">
      <c r="A22" s="19" t="s">
        <v>27</v>
      </c>
      <c r="B22" s="12"/>
      <c r="C22" s="12"/>
      <c r="D22" s="12"/>
      <c r="E22" s="12"/>
      <c r="F22" s="12"/>
      <c r="G22" s="13"/>
      <c r="H22" s="3"/>
      <c r="I22" s="19" t="s">
        <v>27</v>
      </c>
      <c r="J22" s="12"/>
      <c r="K22" s="12"/>
      <c r="L22" s="12"/>
      <c r="M22" s="12"/>
      <c r="N22" s="12"/>
      <c r="O22" s="13"/>
      <c r="P22" s="3"/>
      <c r="Q22" s="19" t="s">
        <v>27</v>
      </c>
      <c r="R22" s="12"/>
      <c r="S22" s="12"/>
      <c r="T22" s="12"/>
      <c r="U22" s="12"/>
      <c r="V22" s="12"/>
      <c r="W22" s="13"/>
    </row>
    <row r="23">
      <c r="A23" s="22" t="s">
        <v>10</v>
      </c>
      <c r="B23" s="12"/>
      <c r="C23" s="13"/>
      <c r="D23" s="23" t="str">
        <f>D25+D26+D27+D28+D29+D30</f>
        <v>S/.1,197.00</v>
      </c>
      <c r="E23" s="44"/>
      <c r="F23" s="44"/>
      <c r="G23" s="44"/>
      <c r="H23" s="45"/>
      <c r="I23" s="22" t="s">
        <v>10</v>
      </c>
      <c r="J23" s="12"/>
      <c r="K23" s="13"/>
      <c r="L23" s="23" t="str">
        <f>L25+L26+L27+L28</f>
        <v>S/.1,197.00</v>
      </c>
      <c r="M23" s="44"/>
      <c r="N23" s="44"/>
      <c r="O23" s="44"/>
      <c r="P23" s="45"/>
      <c r="Q23" s="22" t="s">
        <v>10</v>
      </c>
      <c r="R23" s="12"/>
      <c r="S23" s="13"/>
      <c r="T23" s="23" t="str">
        <f>T25+T26+T27+T28</f>
        <v>S/.1,197.00</v>
      </c>
      <c r="U23" s="44"/>
      <c r="V23" s="44"/>
      <c r="W23" s="44"/>
    </row>
    <row r="24">
      <c r="A24" s="22" t="s">
        <v>11</v>
      </c>
      <c r="B24" s="12"/>
      <c r="C24" s="13"/>
      <c r="D24" s="26" t="str">
        <f>D23/$C$1</f>
        <v>$.383.65</v>
      </c>
      <c r="E24" s="44"/>
      <c r="F24" s="44"/>
      <c r="G24" s="44"/>
      <c r="H24" s="45"/>
      <c r="I24" s="22" t="s">
        <v>11</v>
      </c>
      <c r="J24" s="12"/>
      <c r="K24" s="13"/>
      <c r="L24" s="26" t="str">
        <f>L23/$C$1</f>
        <v>$.383.65</v>
      </c>
      <c r="M24" s="44"/>
      <c r="N24" s="44"/>
      <c r="O24" s="44"/>
      <c r="P24" s="45"/>
      <c r="Q24" s="22" t="s">
        <v>11</v>
      </c>
      <c r="R24" s="12"/>
      <c r="S24" s="13"/>
      <c r="T24" s="26" t="str">
        <f>T23/$C$1</f>
        <v>$.383.65</v>
      </c>
      <c r="U24" s="44"/>
      <c r="V24" s="44"/>
      <c r="W24" s="44"/>
    </row>
    <row r="25">
      <c r="A25" s="36">
        <v>500.0</v>
      </c>
      <c r="B25" s="36" t="s">
        <v>28</v>
      </c>
      <c r="C25" s="37" t="str">
        <f t="shared" ref="C25:C28" si="7">F25+F25*$S$1</f>
        <v>S/.0.75</v>
      </c>
      <c r="D25" s="46" t="str">
        <f t="shared" ref="D25:D28" si="8">A25*C25</f>
        <v>S/.375.00</v>
      </c>
      <c r="E25" s="47"/>
      <c r="F25" s="2">
        <v>0.5</v>
      </c>
      <c r="G25" s="2">
        <v>0.5</v>
      </c>
      <c r="H25" s="47"/>
      <c r="I25" s="36">
        <v>500.0</v>
      </c>
      <c r="J25" s="36" t="s">
        <v>28</v>
      </c>
      <c r="K25" s="37" t="str">
        <f t="shared" ref="K25:K28" si="9">N25+N25*$S$1</f>
        <v>S/.0.75</v>
      </c>
      <c r="L25" s="46" t="str">
        <f t="shared" ref="L25:L28" si="10">I25*K25</f>
        <v>S/.375.00</v>
      </c>
      <c r="M25" s="47"/>
      <c r="N25" s="2">
        <v>0.5</v>
      </c>
      <c r="O25" s="2">
        <v>0.5</v>
      </c>
      <c r="P25" s="2"/>
      <c r="Q25" s="36">
        <v>500.0</v>
      </c>
      <c r="R25" s="36" t="s">
        <v>28</v>
      </c>
      <c r="S25" s="37" t="str">
        <f t="shared" ref="S25:S28" si="11">V25+V25*$S$1</f>
        <v>S/.0.75</v>
      </c>
      <c r="T25" s="46" t="str">
        <f t="shared" ref="T25:T28" si="12">Q25*S25</f>
        <v>S/.375.00</v>
      </c>
      <c r="U25" s="47"/>
      <c r="V25" s="2">
        <v>0.5</v>
      </c>
      <c r="W25" s="2">
        <v>0.5</v>
      </c>
    </row>
    <row r="26">
      <c r="A26" s="36">
        <v>500.0</v>
      </c>
      <c r="B26" s="36" t="s">
        <v>29</v>
      </c>
      <c r="C26" s="37" t="str">
        <f t="shared" si="7"/>
        <v>S/.1.50</v>
      </c>
      <c r="D26" s="46" t="str">
        <f t="shared" si="8"/>
        <v>S/.750.00</v>
      </c>
      <c r="E26" s="47"/>
      <c r="F26" s="2">
        <v>1.0</v>
      </c>
      <c r="G26" s="2">
        <v>1.0</v>
      </c>
      <c r="H26" s="47"/>
      <c r="I26" s="36">
        <v>500.0</v>
      </c>
      <c r="J26" s="36" t="s">
        <v>29</v>
      </c>
      <c r="K26" s="37" t="str">
        <f t="shared" si="9"/>
        <v>S/.1.50</v>
      </c>
      <c r="L26" s="46" t="str">
        <f t="shared" si="10"/>
        <v>S/.750.00</v>
      </c>
      <c r="M26" s="47"/>
      <c r="N26" s="2">
        <v>1.0</v>
      </c>
      <c r="O26" s="2">
        <v>1.0</v>
      </c>
      <c r="P26" s="2"/>
      <c r="Q26" s="36">
        <v>500.0</v>
      </c>
      <c r="R26" s="36" t="s">
        <v>29</v>
      </c>
      <c r="S26" s="37" t="str">
        <f t="shared" si="11"/>
        <v>S/.1.50</v>
      </c>
      <c r="T26" s="46" t="str">
        <f t="shared" si="12"/>
        <v>S/.750.00</v>
      </c>
      <c r="U26" s="47"/>
      <c r="V26" s="2">
        <v>1.0</v>
      </c>
      <c r="W26" s="2">
        <v>1.0</v>
      </c>
    </row>
    <row r="27">
      <c r="A27" s="48">
        <v>8.0</v>
      </c>
      <c r="B27" s="36" t="s">
        <v>30</v>
      </c>
      <c r="C27" s="37" t="str">
        <f t="shared" si="7"/>
        <v>S/.9.00</v>
      </c>
      <c r="D27" s="46" t="str">
        <f t="shared" si="8"/>
        <v>S/.72.00</v>
      </c>
      <c r="E27" s="47"/>
      <c r="F27" s="2">
        <v>6.0</v>
      </c>
      <c r="G27" s="2">
        <v>6.0</v>
      </c>
      <c r="H27" s="47"/>
      <c r="I27" s="48">
        <v>8.0</v>
      </c>
      <c r="J27" s="36" t="s">
        <v>30</v>
      </c>
      <c r="K27" s="37" t="str">
        <f t="shared" si="9"/>
        <v>S/.9.00</v>
      </c>
      <c r="L27" s="46" t="str">
        <f t="shared" si="10"/>
        <v>S/.72.00</v>
      </c>
      <c r="M27" s="47"/>
      <c r="N27" s="2">
        <v>6.0</v>
      </c>
      <c r="O27" s="2">
        <v>6.0</v>
      </c>
      <c r="P27" s="2"/>
      <c r="Q27" s="48">
        <v>8.0</v>
      </c>
      <c r="R27" s="36" t="s">
        <v>30</v>
      </c>
      <c r="S27" s="37" t="str">
        <f t="shared" si="11"/>
        <v>S/.9.00</v>
      </c>
      <c r="T27" s="46" t="str">
        <f t="shared" si="12"/>
        <v>S/.72.00</v>
      </c>
      <c r="U27" s="47"/>
      <c r="V27" s="2">
        <v>6.0</v>
      </c>
      <c r="W27" s="2">
        <v>6.0</v>
      </c>
    </row>
    <row r="28">
      <c r="A28" s="49">
        <v>0.0</v>
      </c>
      <c r="B28" s="48" t="s">
        <v>31</v>
      </c>
      <c r="C28" s="37" t="str">
        <f t="shared" si="7"/>
        <v>S/.1,050.00</v>
      </c>
      <c r="D28" s="46" t="str">
        <f t="shared" si="8"/>
        <v>S/.0.00</v>
      </c>
      <c r="E28" s="50"/>
      <c r="F28" s="50">
        <v>700.0</v>
      </c>
      <c r="G28" s="50">
        <v>700.0</v>
      </c>
      <c r="H28" s="47"/>
      <c r="I28" s="49">
        <v>0.0</v>
      </c>
      <c r="J28" s="48" t="s">
        <v>31</v>
      </c>
      <c r="K28" s="37" t="str">
        <f t="shared" si="9"/>
        <v>S/.1,050.00</v>
      </c>
      <c r="L28" s="46" t="str">
        <f t="shared" si="10"/>
        <v>S/.0.00</v>
      </c>
      <c r="M28" s="50"/>
      <c r="N28" s="50">
        <v>700.0</v>
      </c>
      <c r="O28" s="50">
        <v>700.0</v>
      </c>
      <c r="P28" s="2"/>
      <c r="Q28" s="49">
        <v>0.0</v>
      </c>
      <c r="R28" s="48" t="s">
        <v>31</v>
      </c>
      <c r="S28" s="37" t="str">
        <f t="shared" si="11"/>
        <v>S/.1,050.00</v>
      </c>
      <c r="T28" s="46" t="str">
        <f t="shared" si="12"/>
        <v>S/.0.00</v>
      </c>
      <c r="U28" s="50"/>
      <c r="V28" s="50">
        <v>700.0</v>
      </c>
      <c r="W28" s="50">
        <v>700.0</v>
      </c>
    </row>
    <row r="29">
      <c r="A29" s="51"/>
      <c r="B29" s="51"/>
      <c r="C29" s="51"/>
      <c r="D29" s="51"/>
      <c r="E29" s="51"/>
      <c r="F29" s="51"/>
      <c r="G29" s="51"/>
      <c r="H29" s="3"/>
      <c r="I29" s="51"/>
      <c r="J29" s="51"/>
      <c r="K29" s="51"/>
      <c r="L29" s="51"/>
      <c r="M29" s="51"/>
      <c r="N29" s="51"/>
      <c r="O29" s="51"/>
      <c r="P29" s="5"/>
      <c r="Q29" s="51"/>
      <c r="R29" s="51"/>
      <c r="S29" s="51"/>
      <c r="T29" s="51"/>
      <c r="U29" s="51"/>
      <c r="V29" s="51"/>
      <c r="W29" s="51"/>
    </row>
    <row r="30">
      <c r="A30" s="51"/>
      <c r="B30" s="51"/>
      <c r="C30" s="51"/>
      <c r="D30" s="51"/>
      <c r="E30" s="51"/>
      <c r="F30" s="51"/>
      <c r="G30" s="51"/>
      <c r="H30" s="3"/>
      <c r="I30" s="51"/>
      <c r="J30" s="51"/>
      <c r="K30" s="51"/>
      <c r="L30" s="51"/>
      <c r="M30" s="51"/>
      <c r="N30" s="51"/>
      <c r="O30" s="51"/>
      <c r="P30" s="5"/>
      <c r="Q30" s="51"/>
      <c r="R30" s="51"/>
      <c r="S30" s="51"/>
      <c r="T30" s="51"/>
      <c r="U30" s="51"/>
      <c r="V30" s="51"/>
      <c r="W30" s="51"/>
    </row>
    <row r="31">
      <c r="A31" s="19" t="s">
        <v>32</v>
      </c>
      <c r="B31" s="12"/>
      <c r="C31" s="12"/>
      <c r="D31" s="12"/>
      <c r="E31" s="12"/>
      <c r="F31" s="12"/>
      <c r="G31" s="13"/>
      <c r="H31" s="3"/>
      <c r="I31" s="19" t="s">
        <v>32</v>
      </c>
      <c r="J31" s="12"/>
      <c r="K31" s="12"/>
      <c r="L31" s="12"/>
      <c r="M31" s="12"/>
      <c r="N31" s="12"/>
      <c r="O31" s="13"/>
      <c r="P31" s="5"/>
      <c r="Q31" s="19" t="s">
        <v>32</v>
      </c>
      <c r="R31" s="12"/>
      <c r="S31" s="12"/>
      <c r="T31" s="12"/>
      <c r="U31" s="12"/>
      <c r="V31" s="12"/>
      <c r="W31" s="13"/>
    </row>
    <row r="32">
      <c r="A32" s="52" t="s">
        <v>10</v>
      </c>
      <c r="B32" s="12"/>
      <c r="C32" s="13"/>
      <c r="D32" s="23" t="str">
        <f>D34+D35+D36</f>
        <v>S/.1,425.00</v>
      </c>
      <c r="E32" s="53"/>
      <c r="F32" s="54"/>
      <c r="G32" s="54"/>
      <c r="H32" s="53"/>
      <c r="I32" s="52" t="s">
        <v>10</v>
      </c>
      <c r="J32" s="12"/>
      <c r="K32" s="13"/>
      <c r="L32" s="23" t="str">
        <f>L34+L35+L36</f>
        <v>S/.1,425.00</v>
      </c>
      <c r="M32" s="53"/>
      <c r="N32" s="54"/>
      <c r="O32" s="54"/>
      <c r="P32" s="54"/>
      <c r="Q32" s="52" t="s">
        <v>10</v>
      </c>
      <c r="R32" s="12"/>
      <c r="S32" s="13"/>
      <c r="T32" s="23" t="str">
        <f>T34+T35+T36</f>
        <v>S/.1,425.00</v>
      </c>
      <c r="U32" s="53"/>
      <c r="V32" s="54"/>
      <c r="W32" s="54"/>
    </row>
    <row r="33">
      <c r="A33" s="52" t="s">
        <v>11</v>
      </c>
      <c r="B33" s="12"/>
      <c r="C33" s="13"/>
      <c r="D33" s="26" t="str">
        <f>D32/$C$1</f>
        <v>$.456.73</v>
      </c>
      <c r="E33" s="53"/>
      <c r="F33" s="54"/>
      <c r="G33" s="54"/>
      <c r="H33" s="53"/>
      <c r="I33" s="52" t="s">
        <v>11</v>
      </c>
      <c r="J33" s="12"/>
      <c r="K33" s="13"/>
      <c r="L33" s="26" t="str">
        <f>L32/$C$1</f>
        <v>$.456.73</v>
      </c>
      <c r="M33" s="53"/>
      <c r="N33" s="54"/>
      <c r="O33" s="54"/>
      <c r="P33" s="54"/>
      <c r="Q33" s="52" t="s">
        <v>11</v>
      </c>
      <c r="R33" s="12"/>
      <c r="S33" s="13"/>
      <c r="T33" s="26" t="str">
        <f>T32/$C$1</f>
        <v>$.456.73</v>
      </c>
      <c r="U33" s="53"/>
      <c r="V33" s="54"/>
      <c r="W33" s="54"/>
    </row>
    <row r="34">
      <c r="A34" s="36">
        <v>8.0</v>
      </c>
      <c r="B34" s="36" t="s">
        <v>33</v>
      </c>
      <c r="C34" s="37" t="str">
        <f t="shared" ref="C34:C36" si="13">F34+F34*$S$1</f>
        <v>S/.75.00</v>
      </c>
      <c r="D34" s="38" t="str">
        <f t="shared" ref="D34:D36" si="14">A34*C34</f>
        <v>S/.600.00</v>
      </c>
      <c r="E34" s="3"/>
      <c r="F34" s="32">
        <v>50.0</v>
      </c>
      <c r="G34" s="32">
        <v>50.0</v>
      </c>
      <c r="H34" s="3"/>
      <c r="I34" s="36">
        <v>8.0</v>
      </c>
      <c r="J34" s="36" t="s">
        <v>33</v>
      </c>
      <c r="K34" s="37" t="str">
        <f t="shared" ref="K34:K36" si="15">N34+N34*$S$1</f>
        <v>S/.75.00</v>
      </c>
      <c r="L34" s="38" t="str">
        <f t="shared" ref="L34:L36" si="16">I34*K34</f>
        <v>S/.600.00</v>
      </c>
      <c r="M34" s="3"/>
      <c r="N34" s="32">
        <v>50.0</v>
      </c>
      <c r="O34" s="32">
        <v>50.0</v>
      </c>
      <c r="P34" s="35"/>
      <c r="Q34" s="36">
        <v>8.0</v>
      </c>
      <c r="R34" s="36" t="s">
        <v>33</v>
      </c>
      <c r="S34" s="37" t="str">
        <f t="shared" ref="S34:S36" si="17">V34+V34*$S$1</f>
        <v>S/.75.00</v>
      </c>
      <c r="T34" s="38" t="str">
        <f t="shared" ref="T34:T36" si="18">Q34*S34</f>
        <v>S/.600.00</v>
      </c>
      <c r="U34" s="3"/>
      <c r="V34" s="32">
        <v>50.0</v>
      </c>
      <c r="W34" s="32">
        <v>50.0</v>
      </c>
    </row>
    <row r="35" ht="54.75" customHeight="1">
      <c r="A35" s="36">
        <v>1.0</v>
      </c>
      <c r="B35" s="36" t="s">
        <v>34</v>
      </c>
      <c r="C35" s="37" t="str">
        <f t="shared" si="13"/>
        <v>S/.75.00</v>
      </c>
      <c r="D35" s="38" t="str">
        <f t="shared" si="14"/>
        <v>S/.75.00</v>
      </c>
      <c r="E35" s="3"/>
      <c r="F35" s="32">
        <v>50.0</v>
      </c>
      <c r="G35" s="32">
        <v>50.0</v>
      </c>
      <c r="H35" s="3"/>
      <c r="I35" s="36">
        <v>1.0</v>
      </c>
      <c r="J35" s="36" t="s">
        <v>34</v>
      </c>
      <c r="K35" s="37" t="str">
        <f t="shared" si="15"/>
        <v>S/.75.00</v>
      </c>
      <c r="L35" s="38" t="str">
        <f t="shared" si="16"/>
        <v>S/.75.00</v>
      </c>
      <c r="M35" s="3"/>
      <c r="N35" s="32">
        <v>50.0</v>
      </c>
      <c r="O35" s="32">
        <v>50.0</v>
      </c>
      <c r="P35" s="3"/>
      <c r="Q35" s="36">
        <v>1.0</v>
      </c>
      <c r="R35" s="36" t="s">
        <v>34</v>
      </c>
      <c r="S35" s="37" t="str">
        <f t="shared" si="17"/>
        <v>S/.75.00</v>
      </c>
      <c r="T35" s="38" t="str">
        <f t="shared" si="18"/>
        <v>S/.75.00</v>
      </c>
      <c r="U35" s="3"/>
      <c r="V35" s="32">
        <v>50.0</v>
      </c>
      <c r="W35" s="32">
        <v>50.0</v>
      </c>
    </row>
    <row r="36" ht="122.25" customHeight="1">
      <c r="A36" s="55">
        <v>500.0</v>
      </c>
      <c r="B36" s="55" t="s">
        <v>35</v>
      </c>
      <c r="C36" s="37" t="str">
        <f t="shared" si="13"/>
        <v>S/.1.50</v>
      </c>
      <c r="D36" s="38" t="str">
        <f t="shared" si="14"/>
        <v>S/.750.00</v>
      </c>
      <c r="E36" s="3"/>
      <c r="F36" s="32">
        <v>1.0</v>
      </c>
      <c r="G36" s="32">
        <v>1.0</v>
      </c>
      <c r="H36" s="3"/>
      <c r="I36" s="55">
        <v>500.0</v>
      </c>
      <c r="J36" s="55" t="s">
        <v>36</v>
      </c>
      <c r="K36" s="37" t="str">
        <f t="shared" si="15"/>
        <v>S/.1.50</v>
      </c>
      <c r="L36" s="38" t="str">
        <f t="shared" si="16"/>
        <v>S/.750.00</v>
      </c>
      <c r="M36" s="3"/>
      <c r="N36" s="32">
        <v>1.0</v>
      </c>
      <c r="O36" s="32">
        <v>1.0</v>
      </c>
      <c r="P36" s="3"/>
      <c r="Q36" s="55">
        <v>500.0</v>
      </c>
      <c r="R36" s="55" t="s">
        <v>36</v>
      </c>
      <c r="S36" s="37" t="str">
        <f t="shared" si="17"/>
        <v>S/.1.50</v>
      </c>
      <c r="T36" s="38" t="str">
        <f t="shared" si="18"/>
        <v>S/.750.00</v>
      </c>
      <c r="U36" s="3"/>
      <c r="V36" s="32">
        <v>1.0</v>
      </c>
      <c r="W36" s="32">
        <v>1.0</v>
      </c>
    </row>
    <row r="37">
      <c r="A37" s="29"/>
      <c r="B37" s="56"/>
      <c r="C37" s="13"/>
      <c r="D37" s="8"/>
      <c r="E37" s="3"/>
      <c r="F37" s="4"/>
      <c r="G37" s="4"/>
      <c r="H37" s="3"/>
      <c r="I37" s="29"/>
      <c r="J37" s="56"/>
      <c r="K37" s="13"/>
      <c r="L37" s="8"/>
      <c r="M37" s="3"/>
      <c r="N37" s="4"/>
      <c r="O37" s="4"/>
      <c r="P37" s="35"/>
      <c r="Q37" s="29"/>
      <c r="R37" s="56"/>
      <c r="S37" s="13"/>
      <c r="T37" s="8"/>
      <c r="U37" s="3"/>
      <c r="V37" s="4"/>
      <c r="W37" s="4"/>
    </row>
    <row r="38" ht="54.75" customHeight="1">
      <c r="A38" s="57" t="s">
        <v>37</v>
      </c>
      <c r="B38" s="12"/>
      <c r="C38" s="58"/>
      <c r="D38" s="59" t="str">
        <f>D32+D23+D8</f>
        <v>S/.3,834.12</v>
      </c>
      <c r="E38" s="60"/>
      <c r="F38" s="60"/>
      <c r="G38" s="60"/>
      <c r="H38" s="60"/>
      <c r="I38" s="57" t="s">
        <v>37</v>
      </c>
      <c r="J38" s="12"/>
      <c r="K38" s="58"/>
      <c r="L38" s="59" t="str">
        <f>L32+L23+L8</f>
        <v>S/.5,267.14</v>
      </c>
      <c r="M38" s="60"/>
      <c r="N38" s="60"/>
      <c r="O38" s="60"/>
      <c r="P38" s="60"/>
      <c r="Q38" s="57" t="s">
        <v>37</v>
      </c>
      <c r="R38" s="12"/>
      <c r="S38" s="58"/>
      <c r="T38" s="59" t="str">
        <f>T32+T23+T8</f>
        <v>S/.7,035.24</v>
      </c>
      <c r="U38" s="60"/>
      <c r="V38" s="60"/>
      <c r="W38" s="60"/>
    </row>
    <row r="39" ht="54.75" customHeight="1">
      <c r="A39" s="61" t="s">
        <v>38</v>
      </c>
      <c r="B39" s="12"/>
      <c r="C39" s="62"/>
      <c r="D39" s="63" t="str">
        <f>D38/$C$1</f>
        <v>$.1,228.88</v>
      </c>
      <c r="E39" s="64"/>
      <c r="F39" s="64"/>
      <c r="G39" s="64"/>
      <c r="H39" s="64"/>
      <c r="I39" s="61" t="s">
        <v>38</v>
      </c>
      <c r="J39" s="12"/>
      <c r="K39" s="62"/>
      <c r="L39" s="63" t="str">
        <f>L38/$C$1</f>
        <v>$.1,688.18</v>
      </c>
      <c r="M39" s="64"/>
      <c r="N39" s="64"/>
      <c r="O39" s="64"/>
      <c r="P39" s="64"/>
      <c r="Q39" s="61" t="s">
        <v>38</v>
      </c>
      <c r="R39" s="12"/>
      <c r="S39" s="62"/>
      <c r="T39" s="63" t="str">
        <f>T38/$C$1</f>
        <v>$.2,254.88</v>
      </c>
      <c r="U39" s="64"/>
      <c r="V39" s="64"/>
      <c r="W39" s="64"/>
    </row>
    <row r="40" ht="27.0" customHeight="1">
      <c r="A40" s="65"/>
      <c r="B40" s="65"/>
      <c r="C40" s="65"/>
      <c r="D40" s="66"/>
      <c r="E40" s="67"/>
      <c r="F40" s="67"/>
      <c r="G40" s="67"/>
      <c r="H40" s="67"/>
      <c r="I40" s="65"/>
      <c r="J40" s="65"/>
      <c r="K40" s="65"/>
      <c r="L40" s="66"/>
      <c r="M40" s="67"/>
      <c r="N40" s="67"/>
      <c r="O40" s="67"/>
      <c r="P40" s="67"/>
      <c r="Q40" s="65"/>
      <c r="R40" s="65"/>
      <c r="S40" s="65"/>
      <c r="T40" s="66"/>
      <c r="U40" s="67"/>
      <c r="V40" s="67"/>
      <c r="W40" s="67"/>
    </row>
    <row r="41" ht="24.0" customHeight="1">
      <c r="A41" s="68" t="s">
        <v>39</v>
      </c>
      <c r="E41" s="69"/>
      <c r="F41" s="70"/>
      <c r="G41" s="70"/>
      <c r="H41" s="70"/>
      <c r="I41" s="68" t="s">
        <v>39</v>
      </c>
      <c r="M41" s="69"/>
      <c r="N41" s="70"/>
      <c r="O41" s="70"/>
      <c r="P41" s="70"/>
      <c r="Q41" s="68" t="s">
        <v>39</v>
      </c>
      <c r="U41" s="69"/>
      <c r="V41" s="70"/>
      <c r="W41" s="70"/>
    </row>
    <row r="42" ht="35.25" customHeight="1">
      <c r="A42" s="71" t="s">
        <v>40</v>
      </c>
      <c r="E42" s="69"/>
      <c r="F42" s="70"/>
      <c r="G42" s="70"/>
      <c r="H42" s="70"/>
      <c r="I42" s="71" t="s">
        <v>40</v>
      </c>
      <c r="M42" s="69"/>
      <c r="N42" s="70"/>
      <c r="O42" s="70"/>
      <c r="P42" s="70"/>
      <c r="Q42" s="71" t="s">
        <v>40</v>
      </c>
      <c r="U42" s="69"/>
      <c r="V42" s="70"/>
      <c r="W42" s="70"/>
    </row>
    <row r="43" ht="18.75" customHeight="1">
      <c r="A43" s="68" t="s">
        <v>41</v>
      </c>
      <c r="E43" s="69"/>
      <c r="F43" s="70"/>
      <c r="G43" s="70"/>
      <c r="H43" s="70"/>
      <c r="I43" s="68" t="s">
        <v>41</v>
      </c>
      <c r="M43" s="69"/>
      <c r="N43" s="70"/>
      <c r="O43" s="70"/>
      <c r="P43" s="70"/>
      <c r="Q43" s="68" t="s">
        <v>41</v>
      </c>
      <c r="U43" s="69"/>
      <c r="V43" s="70"/>
      <c r="W43" s="70"/>
    </row>
    <row r="44" ht="31.5" customHeight="1">
      <c r="A44" s="71" t="s">
        <v>42</v>
      </c>
      <c r="E44" s="69"/>
      <c r="F44" s="70"/>
      <c r="G44" s="70"/>
      <c r="H44" s="70"/>
      <c r="I44" s="71" t="s">
        <v>42</v>
      </c>
      <c r="M44" s="69"/>
      <c r="N44" s="70"/>
      <c r="O44" s="70"/>
      <c r="P44" s="70"/>
      <c r="Q44" s="71" t="s">
        <v>42</v>
      </c>
      <c r="U44" s="69"/>
      <c r="V44" s="70"/>
      <c r="W44" s="70"/>
    </row>
    <row r="45" ht="25.5" customHeight="1">
      <c r="A45" s="68" t="s">
        <v>43</v>
      </c>
      <c r="E45" s="69"/>
      <c r="F45" s="70"/>
      <c r="G45" s="70"/>
      <c r="H45" s="70"/>
      <c r="I45" s="68" t="s">
        <v>43</v>
      </c>
      <c r="M45" s="69"/>
      <c r="N45" s="70"/>
      <c r="O45" s="70"/>
      <c r="P45" s="70"/>
      <c r="Q45" s="68" t="s">
        <v>43</v>
      </c>
      <c r="U45" s="69"/>
      <c r="V45" s="70"/>
      <c r="W45" s="70"/>
    </row>
    <row r="46" ht="26.25" customHeight="1">
      <c r="A46" s="71" t="s">
        <v>44</v>
      </c>
      <c r="E46" s="69"/>
      <c r="F46" s="70"/>
      <c r="G46" s="70"/>
      <c r="H46" s="70"/>
      <c r="I46" s="71" t="s">
        <v>44</v>
      </c>
      <c r="M46" s="69"/>
      <c r="N46" s="70"/>
      <c r="O46" s="70"/>
      <c r="P46" s="70"/>
      <c r="Q46" s="71" t="s">
        <v>44</v>
      </c>
      <c r="U46" s="69"/>
      <c r="V46" s="70"/>
      <c r="W46" s="70"/>
    </row>
    <row r="47" ht="25.5" customHeight="1">
      <c r="A47" s="68" t="s">
        <v>45</v>
      </c>
      <c r="E47" s="69"/>
      <c r="F47" s="70"/>
      <c r="G47" s="70"/>
      <c r="H47" s="70"/>
      <c r="I47" s="68" t="s">
        <v>45</v>
      </c>
      <c r="M47" s="69"/>
      <c r="N47" s="70"/>
      <c r="O47" s="70"/>
      <c r="P47" s="70"/>
      <c r="Q47" s="68" t="s">
        <v>45</v>
      </c>
      <c r="U47" s="69"/>
      <c r="V47" s="70"/>
      <c r="W47" s="70"/>
    </row>
    <row r="48" ht="54.75" customHeight="1">
      <c r="A48" s="71" t="s">
        <v>46</v>
      </c>
      <c r="E48" s="69"/>
      <c r="F48" s="70"/>
      <c r="G48" s="70"/>
      <c r="H48" s="70"/>
      <c r="I48" s="71" t="s">
        <v>46</v>
      </c>
      <c r="M48" s="69"/>
      <c r="N48" s="70"/>
      <c r="O48" s="70"/>
      <c r="P48" s="70"/>
      <c r="Q48" s="71" t="s">
        <v>46</v>
      </c>
      <c r="U48" s="69"/>
      <c r="V48" s="70"/>
      <c r="W48" s="70"/>
    </row>
    <row r="49" ht="19.5" customHeight="1">
      <c r="A49" s="69"/>
      <c r="B49" s="69"/>
      <c r="C49" s="72"/>
      <c r="D49" s="72"/>
      <c r="E49" s="69"/>
      <c r="F49" s="70"/>
      <c r="G49" s="70"/>
      <c r="H49" s="70"/>
      <c r="I49" s="69"/>
      <c r="J49" s="69"/>
      <c r="K49" s="72"/>
      <c r="L49" s="72"/>
      <c r="M49" s="69"/>
      <c r="N49" s="70"/>
      <c r="O49" s="70"/>
      <c r="P49" s="70"/>
      <c r="Q49" s="69"/>
      <c r="R49" s="69"/>
      <c r="S49" s="72"/>
      <c r="T49" s="72"/>
      <c r="U49" s="69"/>
      <c r="V49" s="70"/>
      <c r="W49" s="70"/>
    </row>
    <row r="50" ht="34.5" customHeight="1">
      <c r="A50" s="68" t="s">
        <v>47</v>
      </c>
      <c r="E50" s="69"/>
      <c r="F50" s="70"/>
      <c r="G50" s="70"/>
      <c r="H50" s="70"/>
      <c r="I50" s="68" t="s">
        <v>47</v>
      </c>
      <c r="M50" s="69"/>
      <c r="N50" s="70"/>
      <c r="O50" s="70"/>
      <c r="P50" s="70"/>
      <c r="Q50" s="68" t="s">
        <v>47</v>
      </c>
      <c r="U50" s="69"/>
      <c r="V50" s="70"/>
      <c r="W50" s="70"/>
    </row>
    <row r="51" ht="54.75" customHeight="1">
      <c r="A51" s="71" t="s">
        <v>48</v>
      </c>
      <c r="F51" s="70"/>
      <c r="G51" s="70"/>
      <c r="H51" s="70"/>
      <c r="I51" s="71" t="s">
        <v>48</v>
      </c>
      <c r="N51" s="70"/>
      <c r="O51" s="70"/>
      <c r="P51" s="70"/>
      <c r="Q51" s="71" t="s">
        <v>48</v>
      </c>
      <c r="V51" s="70"/>
      <c r="W51" s="70"/>
    </row>
    <row r="52" ht="11.25" customHeight="1">
      <c r="A52" s="69"/>
      <c r="B52" s="69"/>
      <c r="C52" s="72"/>
      <c r="D52" s="72"/>
      <c r="E52" s="69"/>
      <c r="F52" s="70"/>
      <c r="G52" s="70"/>
      <c r="H52" s="70"/>
      <c r="I52" s="69"/>
      <c r="J52" s="69"/>
      <c r="K52" s="72"/>
      <c r="L52" s="72"/>
      <c r="M52" s="69"/>
      <c r="N52" s="70"/>
      <c r="O52" s="70"/>
      <c r="P52" s="70"/>
      <c r="Q52" s="69"/>
      <c r="R52" s="69"/>
      <c r="S52" s="72"/>
      <c r="T52" s="72"/>
      <c r="U52" s="69"/>
      <c r="V52" s="70"/>
      <c r="W52" s="70"/>
    </row>
    <row r="53" ht="25.5" customHeight="1">
      <c r="A53" s="68" t="s">
        <v>49</v>
      </c>
      <c r="E53" s="69"/>
      <c r="F53" s="70"/>
      <c r="G53" s="70"/>
      <c r="H53" s="70"/>
      <c r="I53" s="68" t="s">
        <v>49</v>
      </c>
      <c r="M53" s="69"/>
      <c r="N53" s="70"/>
      <c r="O53" s="70"/>
      <c r="P53" s="70"/>
      <c r="Q53" s="68" t="s">
        <v>49</v>
      </c>
      <c r="U53" s="69"/>
      <c r="V53" s="70"/>
      <c r="W53" s="70"/>
    </row>
    <row r="54" ht="54.75" customHeight="1">
      <c r="A54" s="73" t="s">
        <v>50</v>
      </c>
      <c r="E54" s="69"/>
      <c r="F54" s="70"/>
      <c r="G54" s="70"/>
      <c r="H54" s="70"/>
      <c r="I54" s="73" t="s">
        <v>50</v>
      </c>
      <c r="M54" s="69"/>
      <c r="N54" s="70"/>
      <c r="O54" s="70"/>
      <c r="P54" s="70"/>
      <c r="Q54" s="73" t="s">
        <v>50</v>
      </c>
      <c r="U54" s="69"/>
      <c r="V54" s="70"/>
      <c r="W54" s="70"/>
    </row>
    <row r="55" ht="15.0" customHeight="1">
      <c r="A55" s="69"/>
      <c r="B55" s="69"/>
      <c r="C55" s="69"/>
      <c r="D55" s="69"/>
      <c r="E55" s="69"/>
      <c r="F55" s="70"/>
      <c r="G55" s="70"/>
      <c r="H55" s="70"/>
      <c r="I55" s="69"/>
      <c r="J55" s="69"/>
      <c r="K55" s="69"/>
      <c r="L55" s="69"/>
      <c r="M55" s="69"/>
      <c r="N55" s="70"/>
      <c r="O55" s="70"/>
      <c r="P55" s="70"/>
      <c r="Q55" s="69"/>
      <c r="R55" s="69"/>
      <c r="S55" s="69"/>
      <c r="T55" s="69"/>
      <c r="U55" s="69"/>
      <c r="V55" s="70"/>
      <c r="W55" s="70"/>
    </row>
    <row r="56" ht="15.0" customHeight="1">
      <c r="A56" s="68" t="s">
        <v>51</v>
      </c>
      <c r="E56" s="69"/>
      <c r="F56" s="70"/>
      <c r="G56" s="70"/>
      <c r="H56" s="70"/>
      <c r="I56" s="68" t="s">
        <v>51</v>
      </c>
      <c r="M56" s="69"/>
      <c r="N56" s="70"/>
      <c r="O56" s="70"/>
      <c r="P56" s="70"/>
      <c r="Q56" s="68" t="s">
        <v>51</v>
      </c>
      <c r="U56" s="69"/>
      <c r="V56" s="70"/>
      <c r="W56" s="70"/>
    </row>
    <row r="57" ht="54.75" customHeight="1">
      <c r="A57" s="71" t="s">
        <v>52</v>
      </c>
      <c r="F57" s="70"/>
      <c r="G57" s="70"/>
      <c r="H57" s="70"/>
      <c r="I57" s="71" t="s">
        <v>52</v>
      </c>
      <c r="N57" s="70"/>
      <c r="O57" s="70"/>
      <c r="P57" s="70"/>
      <c r="Q57" s="71" t="s">
        <v>52</v>
      </c>
      <c r="V57" s="70"/>
      <c r="W57" s="70"/>
    </row>
  </sheetData>
  <mergeCells count="90">
    <mergeCell ref="Q47:T47"/>
    <mergeCell ref="Q46:T46"/>
    <mergeCell ref="Q39:R39"/>
    <mergeCell ref="Q42:T42"/>
    <mergeCell ref="Q41:T41"/>
    <mergeCell ref="Q48:T48"/>
    <mergeCell ref="Q54:T54"/>
    <mergeCell ref="Q43:T43"/>
    <mergeCell ref="Q50:T50"/>
    <mergeCell ref="Q53:T53"/>
    <mergeCell ref="Q7:W7"/>
    <mergeCell ref="Q6:W6"/>
    <mergeCell ref="Q9:S9"/>
    <mergeCell ref="Q8:S8"/>
    <mergeCell ref="Q5:W5"/>
    <mergeCell ref="Q4:W4"/>
    <mergeCell ref="Q3:W3"/>
    <mergeCell ref="I7:O7"/>
    <mergeCell ref="I4:O4"/>
    <mergeCell ref="I5:O5"/>
    <mergeCell ref="I6:O6"/>
    <mergeCell ref="I3:O3"/>
    <mergeCell ref="A4:G4"/>
    <mergeCell ref="A5:G5"/>
    <mergeCell ref="I8:K8"/>
    <mergeCell ref="A7:G7"/>
    <mergeCell ref="A8:C8"/>
    <mergeCell ref="A9:C9"/>
    <mergeCell ref="A6:G6"/>
    <mergeCell ref="A3:G3"/>
    <mergeCell ref="I9:K9"/>
    <mergeCell ref="I23:K23"/>
    <mergeCell ref="I22:O22"/>
    <mergeCell ref="I24:K24"/>
    <mergeCell ref="I32:K32"/>
    <mergeCell ref="I31:O31"/>
    <mergeCell ref="J37:K37"/>
    <mergeCell ref="I38:J38"/>
    <mergeCell ref="I39:J39"/>
    <mergeCell ref="I33:K33"/>
    <mergeCell ref="A44:D44"/>
    <mergeCell ref="A45:D45"/>
    <mergeCell ref="A42:D42"/>
    <mergeCell ref="A43:D43"/>
    <mergeCell ref="I41:L41"/>
    <mergeCell ref="A50:D50"/>
    <mergeCell ref="A51:E51"/>
    <mergeCell ref="A48:D48"/>
    <mergeCell ref="I47:L47"/>
    <mergeCell ref="I46:L46"/>
    <mergeCell ref="I51:M51"/>
    <mergeCell ref="A41:D41"/>
    <mergeCell ref="A33:C33"/>
    <mergeCell ref="A31:G31"/>
    <mergeCell ref="A32:C32"/>
    <mergeCell ref="A47:D47"/>
    <mergeCell ref="A46:D46"/>
    <mergeCell ref="A56:D56"/>
    <mergeCell ref="A23:C23"/>
    <mergeCell ref="A24:C24"/>
    <mergeCell ref="A22:G22"/>
    <mergeCell ref="B37:C37"/>
    <mergeCell ref="Q38:R38"/>
    <mergeCell ref="Q22:W22"/>
    <mergeCell ref="Q23:S23"/>
    <mergeCell ref="Q24:S24"/>
    <mergeCell ref="Q33:S33"/>
    <mergeCell ref="Q32:S32"/>
    <mergeCell ref="R37:S37"/>
    <mergeCell ref="Q31:W31"/>
    <mergeCell ref="I44:L44"/>
    <mergeCell ref="I45:L45"/>
    <mergeCell ref="I56:L56"/>
    <mergeCell ref="I54:L54"/>
    <mergeCell ref="I53:L53"/>
    <mergeCell ref="I48:L48"/>
    <mergeCell ref="I50:L50"/>
    <mergeCell ref="I57:M57"/>
    <mergeCell ref="Q44:T44"/>
    <mergeCell ref="Q45:T45"/>
    <mergeCell ref="Q56:T56"/>
    <mergeCell ref="Q57:U57"/>
    <mergeCell ref="Q51:U51"/>
    <mergeCell ref="I42:L42"/>
    <mergeCell ref="I43:L43"/>
    <mergeCell ref="A38:B38"/>
    <mergeCell ref="A39:B39"/>
    <mergeCell ref="A54:D54"/>
    <mergeCell ref="A53:D53"/>
    <mergeCell ref="A57:E57"/>
  </mergeCells>
  <drawing r:id="rId1"/>
</worksheet>
</file>